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свод Гкал МКД" sheetId="4" r:id="rId1"/>
    <sheet name="Лист1" sheetId="1" r:id="rId2"/>
    <sheet name="Лист2" sheetId="2" r:id="rId3"/>
    <sheet name="Лист3" sheetId="3" r:id="rId4"/>
  </sheets>
  <definedNames>
    <definedName name="Excel_BuiltIn_Print_Area_10" localSheetId="0">#REF!</definedName>
    <definedName name="Excel_BuiltIn_Print_Area_10">#REF!</definedName>
    <definedName name="Excel_BuiltIn_Print_Area_10_1" localSheetId="0">#REF!</definedName>
    <definedName name="Excel_BuiltIn_Print_Area_10_1">#REF!</definedName>
    <definedName name="Excel_BuiltIn_Print_Area_10_1_1" localSheetId="0">#REF!</definedName>
    <definedName name="Excel_BuiltIn_Print_Area_10_1_1">#REF!</definedName>
    <definedName name="Excel_BuiltIn_Print_Area_10_1_1_1" localSheetId="0">#REF!</definedName>
    <definedName name="Excel_BuiltIn_Print_Area_10_1_1_1">#REF!</definedName>
    <definedName name="Excel_BuiltIn_Print_Area_10_1_2" localSheetId="0">#REF!</definedName>
    <definedName name="Excel_BuiltIn_Print_Area_10_1_2">#REF!</definedName>
    <definedName name="Excel_BuiltIn_Print_Area_10_1_3" localSheetId="0">#REF!</definedName>
    <definedName name="Excel_BuiltIn_Print_Area_10_1_3">#REF!</definedName>
    <definedName name="Excel_BuiltIn_Print_Area_10_2" localSheetId="0">#REF!</definedName>
    <definedName name="Excel_BuiltIn_Print_Area_10_2">#REF!</definedName>
    <definedName name="Excel_BuiltIn_Print_Area_10_3" localSheetId="0">#REF!</definedName>
    <definedName name="Excel_BuiltIn_Print_Area_10_3">#REF!</definedName>
    <definedName name="Excel_BuiltIn_Print_Area_11" localSheetId="0">#REF!</definedName>
    <definedName name="Excel_BuiltIn_Print_Area_11">#REF!</definedName>
    <definedName name="Excel_BuiltIn_Print_Area_11_1" localSheetId="0">#REF!</definedName>
    <definedName name="Excel_BuiltIn_Print_Area_11_1">#REF!</definedName>
    <definedName name="Excel_BuiltIn_Print_Area_11_2" localSheetId="0">#REF!</definedName>
    <definedName name="Excel_BuiltIn_Print_Area_11_2">#REF!</definedName>
    <definedName name="Excel_BuiltIn_Print_Area_11_3" localSheetId="0">#REF!</definedName>
    <definedName name="Excel_BuiltIn_Print_Area_11_3">#REF!</definedName>
    <definedName name="Excel_BuiltIn_Print_Area_12" localSheetId="0">#REF!</definedName>
    <definedName name="Excel_BuiltIn_Print_Area_12">#REF!</definedName>
    <definedName name="Excel_BuiltIn_Print_Area_12_1" localSheetId="0">#REF!</definedName>
    <definedName name="Excel_BuiltIn_Print_Area_12_1">#REF!</definedName>
    <definedName name="Excel_BuiltIn_Print_Area_12_2" localSheetId="0">#REF!</definedName>
    <definedName name="Excel_BuiltIn_Print_Area_12_2">#REF!</definedName>
    <definedName name="Excel_BuiltIn_Print_Area_12_3" localSheetId="0">#REF!</definedName>
    <definedName name="Excel_BuiltIn_Print_Area_12_3">#REF!</definedName>
    <definedName name="Excel_BuiltIn_Print_Area_6" localSheetId="0">#REF!</definedName>
    <definedName name="Excel_BuiltIn_Print_Area_6">#REF!</definedName>
    <definedName name="Excel_BuiltIn_Print_Area_6_1" localSheetId="0">#REF!</definedName>
    <definedName name="Excel_BuiltIn_Print_Area_6_1">#REF!</definedName>
    <definedName name="Excel_BuiltIn_Print_Area_6_2" localSheetId="0">#REF!</definedName>
    <definedName name="Excel_BuiltIn_Print_Area_6_2">#REF!</definedName>
    <definedName name="Excel_BuiltIn_Print_Area_6_3" localSheetId="0">#REF!</definedName>
    <definedName name="Excel_BuiltIn_Print_Area_6_3">#REF!</definedName>
    <definedName name="Excel_BuiltIn_Print_Area_7" localSheetId="0">#REF!</definedName>
    <definedName name="Excel_BuiltIn_Print_Area_7">#REF!</definedName>
    <definedName name="Excel_BuiltIn_Print_Area_7_1" localSheetId="0">#REF!</definedName>
    <definedName name="Excel_BuiltIn_Print_Area_7_1">#REF!</definedName>
    <definedName name="Excel_BuiltIn_Print_Area_7_2" localSheetId="0">#REF!</definedName>
    <definedName name="Excel_BuiltIn_Print_Area_7_2">#REF!</definedName>
    <definedName name="Excel_BuiltIn_Print_Area_7_3" localSheetId="0">#REF!</definedName>
    <definedName name="Excel_BuiltIn_Print_Area_7_3">#REF!</definedName>
    <definedName name="Excel_BuiltIn_Print_Area_8" localSheetId="0">#REF!</definedName>
    <definedName name="Excel_BuiltIn_Print_Area_8">#REF!</definedName>
    <definedName name="Excel_BuiltIn_Print_Area_8_1" localSheetId="0">#REF!</definedName>
    <definedName name="Excel_BuiltIn_Print_Area_8_1">#REF!</definedName>
    <definedName name="Excel_BuiltIn_Print_Area_8_1_1" localSheetId="0">#REF!</definedName>
    <definedName name="Excel_BuiltIn_Print_Area_8_1_1">#REF!</definedName>
    <definedName name="Excel_BuiltIn_Print_Area_8_1_1_1" localSheetId="0">#REF!</definedName>
    <definedName name="Excel_BuiltIn_Print_Area_8_1_1_1">#REF!</definedName>
    <definedName name="Excel_BuiltIn_Print_Area_8_1_2" localSheetId="0">#REF!</definedName>
    <definedName name="Excel_BuiltIn_Print_Area_8_1_2">#REF!</definedName>
    <definedName name="Excel_BuiltIn_Print_Area_8_1_3" localSheetId="0">#REF!</definedName>
    <definedName name="Excel_BuiltIn_Print_Area_8_1_3">#REF!</definedName>
    <definedName name="Excel_BuiltIn_Print_Area_8_2" localSheetId="0">#REF!</definedName>
    <definedName name="Excel_BuiltIn_Print_Area_8_2">#REF!</definedName>
    <definedName name="Excel_BuiltIn_Print_Area_8_3" localSheetId="0">#REF!</definedName>
    <definedName name="Excel_BuiltIn_Print_Area_8_3">#REF!</definedName>
    <definedName name="Гаст15" localSheetId="0">#REF!</definedName>
    <definedName name="Гаст15">#REF!</definedName>
    <definedName name="Гаст15_1" localSheetId="0">#REF!</definedName>
    <definedName name="Гаст15_1">#REF!</definedName>
    <definedName name="Гаст15_2" localSheetId="0">#REF!</definedName>
    <definedName name="Гаст15_2">#REF!</definedName>
    <definedName name="Гаст15_3" localSheetId="0">#REF!</definedName>
    <definedName name="Гаст15_3">#REF!</definedName>
    <definedName name="нпио" localSheetId="0">#REF!</definedName>
    <definedName name="нпио">#REF!</definedName>
    <definedName name="тоб" localSheetId="0">#REF!</definedName>
    <definedName name="тоб">#REF!</definedName>
    <definedName name="ЮЭГ2006" localSheetId="0">#REF!</definedName>
    <definedName name="ЮЭГ2006">#REF!</definedName>
    <definedName name="ЮЭГ2006_1" localSheetId="0">#REF!</definedName>
    <definedName name="ЮЭГ2006_1">#REF!</definedName>
    <definedName name="ЮЭГ2006_2" localSheetId="0">#REF!</definedName>
    <definedName name="ЮЭГ2006_2">#REF!</definedName>
    <definedName name="ЮЭГ2006_3" localSheetId="0">#REF!</definedName>
    <definedName name="ЮЭГ2006_3">#REF!</definedName>
  </definedNames>
  <calcPr calcId="162913"/>
</workbook>
</file>

<file path=xl/calcChain.xml><?xml version="1.0" encoding="utf-8"?>
<calcChain xmlns="http://schemas.openxmlformats.org/spreadsheetml/2006/main">
  <c r="I66" i="4" l="1"/>
  <c r="R66" i="4" l="1"/>
  <c r="Q66" i="4" l="1"/>
  <c r="P66" i="4" l="1"/>
  <c r="O66" i="4" l="1"/>
  <c r="N66" i="4" l="1"/>
  <c r="S33" i="4"/>
  <c r="T33" i="4"/>
  <c r="U33" i="4" l="1"/>
  <c r="X33" i="4" s="1"/>
  <c r="W33" i="4"/>
  <c r="M66" i="4"/>
  <c r="S11" i="4" l="1"/>
  <c r="T11" i="4"/>
  <c r="S12" i="4"/>
  <c r="T12" i="4"/>
  <c r="S17" i="4"/>
  <c r="T17" i="4"/>
  <c r="S18" i="4"/>
  <c r="T18" i="4"/>
  <c r="S24" i="4"/>
  <c r="T24" i="4"/>
  <c r="S25" i="4"/>
  <c r="T25" i="4"/>
  <c r="S26" i="4"/>
  <c r="T26" i="4"/>
  <c r="S27" i="4"/>
  <c r="T27" i="4"/>
  <c r="S41" i="4"/>
  <c r="T41" i="4"/>
  <c r="S48" i="4"/>
  <c r="T48" i="4"/>
  <c r="S53" i="4"/>
  <c r="T53" i="4"/>
  <c r="U18" i="4" l="1"/>
  <c r="W18" i="4" s="1"/>
  <c r="U12" i="4"/>
  <c r="U26" i="4"/>
  <c r="U17" i="4"/>
  <c r="X17" i="4" s="1"/>
  <c r="U24" i="4"/>
  <c r="X24" i="4" s="1"/>
  <c r="U27" i="4"/>
  <c r="W27" i="4" s="1"/>
  <c r="X26" i="4"/>
  <c r="W26" i="4"/>
  <c r="U53" i="4"/>
  <c r="X53" i="4" s="1"/>
  <c r="U41" i="4"/>
  <c r="W41" i="4" s="1"/>
  <c r="U11" i="4"/>
  <c r="W11" i="4" s="1"/>
  <c r="U25" i="4"/>
  <c r="W25" i="4" s="1"/>
  <c r="U48" i="4"/>
  <c r="W48" i="4" s="1"/>
  <c r="W12" i="4"/>
  <c r="X12" i="4"/>
  <c r="W24" i="4"/>
  <c r="X18" i="4"/>
  <c r="U51" i="4"/>
  <c r="W51" i="4" s="1"/>
  <c r="S23" i="4"/>
  <c r="T23" i="4"/>
  <c r="S19" i="4"/>
  <c r="T19" i="4"/>
  <c r="X11" i="4" l="1"/>
  <c r="W17" i="4"/>
  <c r="X27" i="4"/>
  <c r="X41" i="4"/>
  <c r="W53" i="4"/>
  <c r="X25" i="4"/>
  <c r="X48" i="4"/>
  <c r="U23" i="4"/>
  <c r="W23" i="4" s="1"/>
  <c r="U19" i="4"/>
  <c r="X19" i="4" s="1"/>
  <c r="X51" i="4"/>
  <c r="S15" i="4"/>
  <c r="T15" i="4"/>
  <c r="X23" i="4" l="1"/>
  <c r="W19" i="4"/>
  <c r="U15" i="4"/>
  <c r="S8" i="4"/>
  <c r="T8" i="4"/>
  <c r="U8" i="4" l="1"/>
  <c r="W15" i="4"/>
  <c r="X15" i="4"/>
  <c r="S44" i="4"/>
  <c r="T44" i="4"/>
  <c r="S52" i="4"/>
  <c r="T52" i="4"/>
  <c r="U44" i="4" l="1"/>
  <c r="X44" i="4" s="1"/>
  <c r="W44" i="4"/>
  <c r="U52" i="4"/>
  <c r="W8" i="4"/>
  <c r="X8" i="4"/>
  <c r="S21" i="4"/>
  <c r="T21" i="4"/>
  <c r="U21" i="4" l="1"/>
  <c r="W52" i="4"/>
  <c r="X52" i="4"/>
  <c r="T7" i="4"/>
  <c r="S7" i="4"/>
  <c r="U7" i="4" l="1"/>
  <c r="X7" i="4" s="1"/>
  <c r="X21" i="4"/>
  <c r="W21" i="4"/>
  <c r="S9" i="4"/>
  <c r="T9" i="4"/>
  <c r="S10" i="4"/>
  <c r="T10" i="4"/>
  <c r="S13" i="4"/>
  <c r="T13" i="4"/>
  <c r="S14" i="4"/>
  <c r="T14" i="4"/>
  <c r="S16" i="4"/>
  <c r="T16" i="4"/>
  <c r="S20" i="4"/>
  <c r="T20" i="4"/>
  <c r="S22" i="4"/>
  <c r="T22" i="4"/>
  <c r="S28" i="4"/>
  <c r="T28" i="4"/>
  <c r="S29" i="4"/>
  <c r="T29" i="4"/>
  <c r="S30" i="4"/>
  <c r="T30" i="4"/>
  <c r="S31" i="4"/>
  <c r="T31" i="4"/>
  <c r="S32" i="4"/>
  <c r="T32" i="4"/>
  <c r="S34" i="4"/>
  <c r="T34" i="4"/>
  <c r="S35" i="4"/>
  <c r="T35" i="4"/>
  <c r="S36" i="4"/>
  <c r="T36" i="4"/>
  <c r="S37" i="4"/>
  <c r="T37" i="4"/>
  <c r="S38" i="4"/>
  <c r="T38" i="4"/>
  <c r="S39" i="4"/>
  <c r="T39" i="4"/>
  <c r="S40" i="4"/>
  <c r="T40" i="4"/>
  <c r="S42" i="4"/>
  <c r="T42" i="4"/>
  <c r="S43" i="4"/>
  <c r="T43" i="4"/>
  <c r="S45" i="4"/>
  <c r="T45" i="4"/>
  <c r="S46" i="4"/>
  <c r="T46" i="4"/>
  <c r="S47" i="4"/>
  <c r="T47" i="4"/>
  <c r="S49" i="4"/>
  <c r="T49" i="4"/>
  <c r="S50" i="4"/>
  <c r="T50" i="4"/>
  <c r="S54" i="4"/>
  <c r="T54" i="4"/>
  <c r="S55" i="4"/>
  <c r="T55" i="4"/>
  <c r="S56" i="4"/>
  <c r="T56" i="4"/>
  <c r="S57" i="4"/>
  <c r="T57" i="4"/>
  <c r="S58" i="4"/>
  <c r="T58" i="4"/>
  <c r="S59" i="4"/>
  <c r="T59" i="4"/>
  <c r="S60" i="4"/>
  <c r="T60" i="4"/>
  <c r="S61" i="4"/>
  <c r="T61" i="4"/>
  <c r="S62" i="4"/>
  <c r="T62" i="4"/>
  <c r="S63" i="4"/>
  <c r="T63" i="4"/>
  <c r="S64" i="4"/>
  <c r="T64" i="4"/>
  <c r="S65" i="4"/>
  <c r="T65" i="4"/>
  <c r="W7" i="4" l="1"/>
  <c r="U65" i="4"/>
  <c r="U63" i="4"/>
  <c r="U61" i="4"/>
  <c r="U59" i="4"/>
  <c r="U57" i="4"/>
  <c r="U55" i="4"/>
  <c r="U50" i="4"/>
  <c r="U47" i="4"/>
  <c r="U45" i="4"/>
  <c r="U42" i="4"/>
  <c r="U39" i="4"/>
  <c r="U37" i="4"/>
  <c r="U35" i="4"/>
  <c r="U32" i="4"/>
  <c r="U30" i="4"/>
  <c r="U28" i="4"/>
  <c r="U20" i="4"/>
  <c r="U14" i="4"/>
  <c r="U10" i="4"/>
  <c r="U64" i="4"/>
  <c r="U62" i="4"/>
  <c r="U60" i="4"/>
  <c r="U58" i="4"/>
  <c r="U56" i="4"/>
  <c r="U54" i="4"/>
  <c r="U49" i="4"/>
  <c r="U46" i="4"/>
  <c r="U43" i="4"/>
  <c r="U40" i="4"/>
  <c r="U38" i="4"/>
  <c r="U36" i="4"/>
  <c r="U34" i="4"/>
  <c r="U31" i="4"/>
  <c r="U29" i="4"/>
  <c r="U22" i="4"/>
  <c r="U16" i="4"/>
  <c r="U13" i="4"/>
  <c r="U9" i="4"/>
  <c r="W34" i="4" l="1"/>
  <c r="X34" i="4"/>
  <c r="W56" i="4"/>
  <c r="X56" i="4"/>
  <c r="W64" i="4"/>
  <c r="X64" i="4"/>
  <c r="W47" i="4"/>
  <c r="X47" i="4"/>
  <c r="W22" i="4"/>
  <c r="X22" i="4"/>
  <c r="W36" i="4"/>
  <c r="X36" i="4"/>
  <c r="W10" i="4"/>
  <c r="X10" i="4"/>
  <c r="X50" i="4"/>
  <c r="W50" i="4"/>
  <c r="W9" i="4"/>
  <c r="X9" i="4"/>
  <c r="W29" i="4"/>
  <c r="X29" i="4"/>
  <c r="X38" i="4"/>
  <c r="W38" i="4"/>
  <c r="W49" i="4"/>
  <c r="X49" i="4"/>
  <c r="W60" i="4"/>
  <c r="X60" i="4"/>
  <c r="W14" i="4"/>
  <c r="X14" i="4"/>
  <c r="W32" i="4"/>
  <c r="X32" i="4"/>
  <c r="W42" i="4"/>
  <c r="X42" i="4"/>
  <c r="X55" i="4"/>
  <c r="W55" i="4"/>
  <c r="W63" i="4"/>
  <c r="X63" i="4"/>
  <c r="W16" i="4"/>
  <c r="X16" i="4"/>
  <c r="X43" i="4"/>
  <c r="W43" i="4"/>
  <c r="W28" i="4"/>
  <c r="X28" i="4"/>
  <c r="W37" i="4"/>
  <c r="X37" i="4"/>
  <c r="W59" i="4"/>
  <c r="X59" i="4"/>
  <c r="W46" i="4"/>
  <c r="X46" i="4"/>
  <c r="W58" i="4"/>
  <c r="X58" i="4"/>
  <c r="W30" i="4"/>
  <c r="X30" i="4"/>
  <c r="W39" i="4"/>
  <c r="X39" i="4"/>
  <c r="W61" i="4"/>
  <c r="X61" i="4"/>
  <c r="W13" i="4"/>
  <c r="X13" i="4"/>
  <c r="W31" i="4"/>
  <c r="X31" i="4"/>
  <c r="W40" i="4"/>
  <c r="X40" i="4"/>
  <c r="W54" i="4"/>
  <c r="X54" i="4"/>
  <c r="W62" i="4"/>
  <c r="X62" i="4"/>
  <c r="W20" i="4"/>
  <c r="X20" i="4"/>
  <c r="W35" i="4"/>
  <c r="X35" i="4"/>
  <c r="W45" i="4"/>
  <c r="X45" i="4"/>
  <c r="W57" i="4"/>
  <c r="X57" i="4"/>
  <c r="W65" i="4"/>
  <c r="X65" i="4"/>
</calcChain>
</file>

<file path=xl/sharedStrings.xml><?xml version="1.0" encoding="utf-8"?>
<sst xmlns="http://schemas.openxmlformats.org/spreadsheetml/2006/main" count="144" uniqueCount="98">
  <si>
    <t>№ п/п</t>
  </si>
  <si>
    <t>Адрес</t>
  </si>
  <si>
    <t>Год постройки</t>
  </si>
  <si>
    <t>Этажность ж/дома</t>
  </si>
  <si>
    <t>Материал стен</t>
  </si>
  <si>
    <t>Общая площадь всех квартир - газовое отопление</t>
  </si>
  <si>
    <t xml:space="preserve"> площадь  юр.лица (при наличии)</t>
  </si>
  <si>
    <t>МОП отапл.</t>
  </si>
  <si>
    <t>Гкал</t>
  </si>
  <si>
    <t>Всего за отопительный период</t>
  </si>
  <si>
    <t>Всего за год по нормативу</t>
  </si>
  <si>
    <t>Экономия</t>
  </si>
  <si>
    <t>Среднемесячная</t>
  </si>
  <si>
    <t>блочный</t>
  </si>
  <si>
    <t>кирпич.</t>
  </si>
  <si>
    <t>Газовиков, 6</t>
  </si>
  <si>
    <t>Гастелло, 7 А</t>
  </si>
  <si>
    <t>Дружбы Народов, 1 (кв.1-68)</t>
  </si>
  <si>
    <t>Менделеева, 37А</t>
  </si>
  <si>
    <t>Механизаторов, 19Б</t>
  </si>
  <si>
    <t>Мичурина 13</t>
  </si>
  <si>
    <t>Мичурина 15</t>
  </si>
  <si>
    <t>ж/панел.</t>
  </si>
  <si>
    <t>Мичурина 17</t>
  </si>
  <si>
    <t>Мичурина 19</t>
  </si>
  <si>
    <t>Никольская, 9</t>
  </si>
  <si>
    <t>Никольская, 11 (кв.сч.)</t>
  </si>
  <si>
    <t>ж/б панели, киртпич</t>
  </si>
  <si>
    <t>Попова, 60Б</t>
  </si>
  <si>
    <t>Садовая 70</t>
  </si>
  <si>
    <t>Садовая, 84А</t>
  </si>
  <si>
    <t>Студенческая, 18 /1, 18/2</t>
  </si>
  <si>
    <t>Студенческая, 20/1 (кв.1-50), 20/2 (кв.51-100)</t>
  </si>
  <si>
    <t>Титова, 9</t>
  </si>
  <si>
    <t>Толстого, 12</t>
  </si>
  <si>
    <t>Энтузиастов, 3Б</t>
  </si>
  <si>
    <t>Югорск-2, 1</t>
  </si>
  <si>
    <t>Югорск-2, 2</t>
  </si>
  <si>
    <t>Югорск-2, 8</t>
  </si>
  <si>
    <t>Югорск-2, 9</t>
  </si>
  <si>
    <t>Менделеева,32/1</t>
  </si>
  <si>
    <t>арболит</t>
  </si>
  <si>
    <t>Мичурина 17/1</t>
  </si>
  <si>
    <t>Никольская,1</t>
  </si>
  <si>
    <t>ж/б кирпич.</t>
  </si>
  <si>
    <t>Попова, 60А</t>
  </si>
  <si>
    <t>Садовая,3А</t>
  </si>
  <si>
    <t>Толстого,6</t>
  </si>
  <si>
    <t>Югорск-2, 3</t>
  </si>
  <si>
    <t>Югорск-2, 4</t>
  </si>
  <si>
    <t>Югорск-2, 5</t>
  </si>
  <si>
    <t>Югорск-2, 6</t>
  </si>
  <si>
    <t>В.Лопатина</t>
  </si>
  <si>
    <t>Попова, 93</t>
  </si>
  <si>
    <t>Савхарова,2А</t>
  </si>
  <si>
    <t>Мичурина 23</t>
  </si>
  <si>
    <t>Мичурина 25</t>
  </si>
  <si>
    <t>Менделеева, 55</t>
  </si>
  <si>
    <t>смешаный</t>
  </si>
  <si>
    <t>Садовая,68</t>
  </si>
  <si>
    <t>Менделеева, 57</t>
  </si>
  <si>
    <t>твинблок</t>
  </si>
  <si>
    <t>Таежная,16/1</t>
  </si>
  <si>
    <t>панели</t>
  </si>
  <si>
    <t>Менделеева, 43А</t>
  </si>
  <si>
    <t>Механизаторов, 19В</t>
  </si>
  <si>
    <t>Таежная,16</t>
  </si>
  <si>
    <t>Газовиков, 2/1</t>
  </si>
  <si>
    <t>Менделеева, 33А</t>
  </si>
  <si>
    <t>Декабристов,2</t>
  </si>
  <si>
    <t>Декабристов,10</t>
  </si>
  <si>
    <t>Менделеева,41</t>
  </si>
  <si>
    <t>Менделеева,43</t>
  </si>
  <si>
    <t>Мира,12</t>
  </si>
  <si>
    <t>Мира,51А</t>
  </si>
  <si>
    <t>Мира,54А</t>
  </si>
  <si>
    <t>Мира,56А</t>
  </si>
  <si>
    <t>Попова,66</t>
  </si>
  <si>
    <t>Сахарова,2Б</t>
  </si>
  <si>
    <t>Таежная,16/2</t>
  </si>
  <si>
    <t>ж/б сборные</t>
  </si>
  <si>
    <t>панел</t>
  </si>
  <si>
    <t>ж/б панели.</t>
  </si>
  <si>
    <t>ж/б блоки.</t>
  </si>
  <si>
    <t>Мичурина 21</t>
  </si>
  <si>
    <t>СВОД Гкал по показаниям теплосчетчиков за 2024-2025гг.(полностью с дома) ООО "Северное ЖЭУ"</t>
  </si>
  <si>
    <t>с 20.09.24 по 20.10.24</t>
  </si>
  <si>
    <t>с 21.10.24 по 19.11.24</t>
  </si>
  <si>
    <t>с 20.11.24 по 18.12.24</t>
  </si>
  <si>
    <t>с 19.12.24 по 19.01.25</t>
  </si>
  <si>
    <t>с 20.01.25 по 16.02.25</t>
  </si>
  <si>
    <t>с 17.02.25 по 19.03.25</t>
  </si>
  <si>
    <t>с 20.03.25 по 20.04.25</t>
  </si>
  <si>
    <t>с 21.04.25 по 20.05.25</t>
  </si>
  <si>
    <t xml:space="preserve"> 2024-2025гг.</t>
  </si>
  <si>
    <t>2024г сентябрь-декабрь</t>
  </si>
  <si>
    <t>2025г январь-июнь</t>
  </si>
  <si>
    <t>с 02.09.24 по 19.09.24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</si>
</sst>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00"/>
    <numFmt numFmtId="166" formatCode="#,##0.0000"/>
    <numFmt numFmtId="167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color indexed="8"/>
      <name val="Arial Cyr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sz val="9"/>
      <color theme="1"/>
      <name val="Times New Roman"/>
      <family val="1"/>
      <charset val="204"/>
    </font>
    <font>
      <b/>
      <sz val="9"/>
      <name val="Arial Cyr"/>
      <charset val="204"/>
    </font>
    <font>
      <b/>
      <sz val="9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3" fillId="0" borderId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164">
    <xf numFmtId="0" fontId="0" fillId="0" borderId="0" xfId="0"/>
    <xf numFmtId="9" fontId="4" fillId="0" borderId="0" xfId="2" applyFont="1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0" fontId="5" fillId="0" borderId="0" xfId="1" applyFont="1" applyFill="1"/>
    <xf numFmtId="0" fontId="1" fillId="0" borderId="0" xfId="1"/>
    <xf numFmtId="164" fontId="9" fillId="0" borderId="1" xfId="1" applyNumberFormat="1" applyFont="1" applyFill="1" applyBorder="1" applyAlignment="1">
      <alignment horizontal="center" vertical="center" wrapText="1"/>
    </xf>
    <xf numFmtId="1" fontId="4" fillId="0" borderId="0" xfId="1" applyNumberFormat="1" applyFont="1" applyFill="1" applyAlignment="1">
      <alignment horizontal="center" vertical="center"/>
    </xf>
    <xf numFmtId="1" fontId="4" fillId="0" borderId="0" xfId="1" applyNumberFormat="1" applyFont="1" applyFill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/>
    </xf>
    <xf numFmtId="1" fontId="4" fillId="0" borderId="7" xfId="1" applyNumberFormat="1" applyFont="1" applyFill="1" applyBorder="1" applyAlignment="1">
      <alignment horizontal="center" vertical="center"/>
    </xf>
    <xf numFmtId="1" fontId="4" fillId="0" borderId="20" xfId="1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3" fontId="4" fillId="0" borderId="20" xfId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9" fillId="0" borderId="7" xfId="1" applyNumberFormat="1" applyFont="1" applyFill="1" applyBorder="1" applyAlignment="1">
      <alignment horizontal="center" vertical="center"/>
    </xf>
    <xf numFmtId="4" fontId="4" fillId="0" borderId="19" xfId="1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  <protection locked="0"/>
    </xf>
    <xf numFmtId="2" fontId="8" fillId="2" borderId="1" xfId="1" applyNumberFormat="1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4" fontId="11" fillId="0" borderId="7" xfId="1" applyNumberFormat="1" applyFont="1" applyFill="1" applyBorder="1" applyAlignment="1">
      <alignment horizontal="center" vertical="center"/>
    </xf>
    <xf numFmtId="4" fontId="4" fillId="0" borderId="5" xfId="1" applyNumberFormat="1" applyFont="1" applyBorder="1" applyAlignment="1">
      <alignment horizontal="center" vertical="center"/>
    </xf>
    <xf numFmtId="4" fontId="4" fillId="0" borderId="21" xfId="1" applyNumberFormat="1" applyFont="1" applyFill="1" applyBorder="1" applyAlignment="1">
      <alignment horizontal="center" vertical="center"/>
    </xf>
    <xf numFmtId="4" fontId="4" fillId="0" borderId="19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vertical="center"/>
    </xf>
    <xf numFmtId="4" fontId="4" fillId="0" borderId="22" xfId="1" applyNumberFormat="1" applyFont="1" applyFill="1" applyBorder="1" applyAlignment="1">
      <alignment horizontal="center" vertical="center"/>
    </xf>
    <xf numFmtId="12" fontId="10" fillId="0" borderId="1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4" fontId="7" fillId="0" borderId="7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4" fontId="4" fillId="0" borderId="17" xfId="1" applyNumberFormat="1" applyFont="1" applyFill="1" applyBorder="1" applyAlignment="1">
      <alignment horizontal="center" vertical="center"/>
    </xf>
    <xf numFmtId="4" fontId="7" fillId="0" borderId="6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4" fontId="7" fillId="3" borderId="7" xfId="1" applyNumberFormat="1" applyFont="1" applyFill="1" applyBorder="1" applyAlignment="1">
      <alignment horizontal="center" vertical="center"/>
    </xf>
    <xf numFmtId="4" fontId="7" fillId="3" borderId="6" xfId="1" applyNumberFormat="1" applyFont="1" applyFill="1" applyBorder="1" applyAlignment="1">
      <alignment horizontal="center" vertical="center"/>
    </xf>
    <xf numFmtId="4" fontId="9" fillId="3" borderId="5" xfId="1" applyNumberFormat="1" applyFont="1" applyFill="1" applyBorder="1" applyAlignment="1">
      <alignment horizontal="center" vertical="center"/>
    </xf>
    <xf numFmtId="4" fontId="9" fillId="3" borderId="6" xfId="1" applyNumberFormat="1" applyFont="1" applyFill="1" applyBorder="1" applyAlignment="1">
      <alignment horizontal="center" vertical="center"/>
    </xf>
    <xf numFmtId="0" fontId="1" fillId="0" borderId="0" xfId="1" applyFill="1"/>
    <xf numFmtId="1" fontId="4" fillId="0" borderId="19" xfId="1" applyNumberFormat="1" applyFont="1" applyFill="1" applyBorder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center"/>
    </xf>
    <xf numFmtId="1" fontId="4" fillId="4" borderId="0" xfId="1" applyNumberFormat="1" applyFont="1" applyFill="1" applyBorder="1" applyAlignment="1">
      <alignment horizontal="center" vertical="center"/>
    </xf>
    <xf numFmtId="0" fontId="1" fillId="4" borderId="0" xfId="1" applyFill="1"/>
    <xf numFmtId="164" fontId="7" fillId="0" borderId="18" xfId="1" applyNumberFormat="1" applyFont="1" applyFill="1" applyBorder="1" applyAlignment="1">
      <alignment horizontal="center" vertical="center"/>
    </xf>
    <xf numFmtId="165" fontId="4" fillId="0" borderId="24" xfId="1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4" fontId="7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2" fontId="4" fillId="0" borderId="0" xfId="1" applyNumberFormat="1" applyFont="1" applyFill="1" applyAlignment="1">
      <alignment horizontal="center" vertical="center"/>
    </xf>
    <xf numFmtId="164" fontId="4" fillId="0" borderId="24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4" fillId="0" borderId="20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/>
    </xf>
    <xf numFmtId="4" fontId="9" fillId="3" borderId="25" xfId="1" applyNumberFormat="1" applyFont="1" applyFill="1" applyBorder="1" applyAlignment="1">
      <alignment horizontal="center" vertical="center"/>
    </xf>
    <xf numFmtId="4" fontId="7" fillId="3" borderId="26" xfId="1" applyNumberFormat="1" applyFont="1" applyFill="1" applyBorder="1" applyAlignment="1">
      <alignment horizontal="center" vertical="center"/>
    </xf>
    <xf numFmtId="4" fontId="9" fillId="3" borderId="26" xfId="1" applyNumberFormat="1" applyFont="1" applyFill="1" applyBorder="1" applyAlignment="1">
      <alignment horizontal="center" vertical="center"/>
    </xf>
    <xf numFmtId="164" fontId="7" fillId="0" borderId="26" xfId="1" applyNumberFormat="1" applyFont="1" applyFill="1" applyBorder="1" applyAlignment="1">
      <alignment horizontal="center" vertical="center"/>
    </xf>
    <xf numFmtId="2" fontId="4" fillId="0" borderId="27" xfId="1" applyNumberFormat="1" applyFont="1" applyFill="1" applyBorder="1" applyAlignment="1">
      <alignment horizontal="center" vertical="center"/>
    </xf>
    <xf numFmtId="0" fontId="1" fillId="0" borderId="27" xfId="1" applyBorder="1"/>
    <xf numFmtId="2" fontId="4" fillId="0" borderId="0" xfId="1" applyNumberFormat="1" applyFont="1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165" fontId="10" fillId="0" borderId="1" xfId="1" applyNumberFormat="1" applyFont="1" applyFill="1" applyBorder="1" applyAlignment="1" applyProtection="1">
      <alignment horizontal="center" vertical="center"/>
      <protection hidden="1"/>
    </xf>
    <xf numFmtId="2" fontId="4" fillId="0" borderId="0" xfId="1" applyNumberFormat="1" applyFont="1" applyFill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4" borderId="7" xfId="0" applyNumberFormat="1" applyFont="1" applyFill="1" applyBorder="1" applyAlignment="1">
      <alignment horizontal="center" vertical="center"/>
    </xf>
    <xf numFmtId="4" fontId="7" fillId="4" borderId="19" xfId="0" applyNumberFormat="1" applyFont="1" applyFill="1" applyBorder="1" applyAlignment="1">
      <alignment horizontal="center" vertical="center"/>
    </xf>
    <xf numFmtId="4" fontId="7" fillId="0" borderId="19" xfId="0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3" fontId="4" fillId="0" borderId="6" xfId="1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2" fontId="4" fillId="0" borderId="5" xfId="1" applyNumberFormat="1" applyFont="1" applyFill="1" applyBorder="1" applyAlignment="1">
      <alignment horizontal="center" vertical="center"/>
    </xf>
    <xf numFmtId="1" fontId="4" fillId="0" borderId="6" xfId="1" applyNumberFormat="1" applyFont="1" applyFill="1" applyBorder="1" applyAlignment="1">
      <alignment horizontal="center" vertical="center"/>
    </xf>
    <xf numFmtId="1" fontId="4" fillId="0" borderId="21" xfId="1" applyNumberFormat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left" vertical="center"/>
    </xf>
    <xf numFmtId="0" fontId="10" fillId="0" borderId="24" xfId="1" applyFont="1" applyFill="1" applyBorder="1" applyAlignment="1">
      <alignment horizontal="center" vertical="center"/>
    </xf>
    <xf numFmtId="4" fontId="9" fillId="0" borderId="18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0" fontId="1" fillId="0" borderId="1" xfId="1" applyBorder="1"/>
    <xf numFmtId="164" fontId="1" fillId="0" borderId="1" xfId="1" applyNumberFormat="1" applyBorder="1"/>
    <xf numFmtId="165" fontId="1" fillId="0" borderId="1" xfId="1" applyNumberFormat="1" applyBorder="1"/>
    <xf numFmtId="0" fontId="7" fillId="0" borderId="6" xfId="0" applyFont="1" applyFill="1" applyBorder="1" applyAlignment="1">
      <alignment vertical="center"/>
    </xf>
    <xf numFmtId="0" fontId="15" fillId="0" borderId="1" xfId="1" applyFont="1" applyBorder="1" applyAlignment="1">
      <alignment horizontal="center"/>
    </xf>
    <xf numFmtId="165" fontId="15" fillId="0" borderId="1" xfId="1" applyNumberFormat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166" fontId="4" fillId="0" borderId="1" xfId="1" applyNumberFormat="1" applyFont="1" applyFill="1" applyBorder="1" applyAlignment="1">
      <alignment horizontal="center" vertical="center"/>
    </xf>
    <xf numFmtId="167" fontId="16" fillId="0" borderId="1" xfId="1" applyNumberFormat="1" applyFont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164" fontId="15" fillId="0" borderId="1" xfId="1" applyNumberFormat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1" fillId="0" borderId="1" xfId="1" applyNumberFormat="1" applyBorder="1" applyAlignment="1">
      <alignment horizontal="center"/>
    </xf>
    <xf numFmtId="2" fontId="4" fillId="0" borderId="0" xfId="1" applyNumberFormat="1" applyFont="1" applyFill="1" applyAlignment="1">
      <alignment horizontal="center" vertical="center"/>
    </xf>
    <xf numFmtId="0" fontId="1" fillId="0" borderId="0" xfId="1" applyAlignment="1">
      <alignment horizontal="center"/>
    </xf>
    <xf numFmtId="165" fontId="10" fillId="0" borderId="1" xfId="1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" fontId="1" fillId="0" borderId="1" xfId="1" applyNumberFormat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horizontal="center" vertical="center" wrapText="1"/>
    </xf>
    <xf numFmtId="164" fontId="10" fillId="0" borderId="20" xfId="1" applyNumberFormat="1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164" fontId="1" fillId="0" borderId="0" xfId="1" applyNumberFormat="1" applyFill="1"/>
    <xf numFmtId="2" fontId="2" fillId="0" borderId="0" xfId="1" applyNumberFormat="1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 wrapText="1"/>
    </xf>
    <xf numFmtId="2" fontId="4" fillId="0" borderId="2" xfId="1" applyNumberFormat="1" applyFont="1" applyFill="1" applyBorder="1" applyAlignment="1">
      <alignment horizontal="center" vertical="center" wrapText="1"/>
    </xf>
    <xf numFmtId="2" fontId="7" fillId="0" borderId="1" xfId="3" applyNumberFormat="1" applyFont="1" applyFill="1" applyBorder="1" applyAlignment="1">
      <alignment horizontal="center" vertical="center" wrapText="1"/>
    </xf>
    <xf numFmtId="2" fontId="7" fillId="0" borderId="3" xfId="3" applyNumberFormat="1" applyFont="1" applyFill="1" applyBorder="1" applyAlignment="1">
      <alignment horizontal="center" vertical="center" wrapText="1"/>
    </xf>
    <xf numFmtId="2" fontId="7" fillId="0" borderId="11" xfId="3" applyNumberFormat="1" applyFont="1" applyFill="1" applyBorder="1" applyAlignment="1">
      <alignment horizontal="center" vertical="center" wrapText="1"/>
    </xf>
    <xf numFmtId="2" fontId="7" fillId="0" borderId="16" xfId="3" applyNumberFormat="1" applyFont="1" applyFill="1" applyBorder="1" applyAlignment="1">
      <alignment horizontal="center" vertical="center" wrapText="1"/>
    </xf>
    <xf numFmtId="2" fontId="4" fillId="0" borderId="4" xfId="1" applyNumberFormat="1" applyFont="1" applyFill="1" applyBorder="1" applyAlignment="1">
      <alignment horizontal="center" vertical="center" wrapText="1"/>
    </xf>
    <xf numFmtId="2" fontId="4" fillId="0" borderId="6" xfId="1" applyNumberFormat="1" applyFont="1" applyFill="1" applyBorder="1" applyAlignment="1">
      <alignment horizontal="center" vertical="center" wrapText="1"/>
    </xf>
    <xf numFmtId="2" fontId="4" fillId="0" borderId="12" xfId="1" applyNumberFormat="1" applyFont="1" applyFill="1" applyBorder="1" applyAlignment="1">
      <alignment horizontal="center" vertical="center" wrapText="1"/>
    </xf>
    <xf numFmtId="2" fontId="4" fillId="0" borderId="18" xfId="1" applyNumberFormat="1" applyFont="1" applyFill="1" applyBorder="1" applyAlignment="1">
      <alignment horizontal="center" vertical="center" wrapText="1"/>
    </xf>
    <xf numFmtId="2" fontId="4" fillId="0" borderId="7" xfId="1" applyNumberFormat="1" applyFont="1" applyFill="1" applyBorder="1" applyAlignment="1">
      <alignment horizontal="center" vertical="center" wrapText="1"/>
    </xf>
    <xf numFmtId="2" fontId="4" fillId="0" borderId="19" xfId="1" applyNumberFormat="1" applyFont="1" applyFill="1" applyBorder="1" applyAlignment="1">
      <alignment horizontal="center" vertical="center" wrapText="1"/>
    </xf>
    <xf numFmtId="2" fontId="4" fillId="0" borderId="8" xfId="1" applyNumberFormat="1" applyFont="1" applyFill="1" applyBorder="1" applyAlignment="1">
      <alignment horizontal="center" vertical="center" wrapText="1"/>
    </xf>
    <xf numFmtId="2" fontId="4" fillId="0" borderId="9" xfId="1" applyNumberFormat="1" applyFont="1" applyFill="1" applyBorder="1" applyAlignment="1">
      <alignment horizontal="center" vertical="center" wrapText="1"/>
    </xf>
    <xf numFmtId="2" fontId="4" fillId="0" borderId="10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 wrapText="1"/>
    </xf>
    <xf numFmtId="2" fontId="4" fillId="0" borderId="13" xfId="1" applyNumberFormat="1" applyFont="1" applyFill="1" applyBorder="1" applyAlignment="1">
      <alignment horizontal="center" vertical="center" wrapText="1"/>
    </xf>
    <xf numFmtId="2" fontId="4" fillId="0" borderId="14" xfId="1" applyNumberFormat="1" applyFont="1" applyFill="1" applyBorder="1" applyAlignment="1">
      <alignment horizontal="center" vertical="center" wrapText="1"/>
    </xf>
    <xf numFmtId="2" fontId="4" fillId="0" borderId="15" xfId="1" applyNumberFormat="1" applyFont="1" applyFill="1" applyBorder="1" applyAlignment="1">
      <alignment horizontal="center" vertical="center" wrapText="1"/>
    </xf>
    <xf numFmtId="2" fontId="4" fillId="0" borderId="23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 wrapText="1"/>
    </xf>
    <xf numFmtId="2" fontId="4" fillId="0" borderId="20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2 3" xfId="3"/>
    <cellStyle name="Обычный 3" xfId="5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T66"/>
  <sheetViews>
    <sheetView tabSelected="1" zoomScaleNormal="100" workbookViewId="0">
      <pane xSplit="24360" ySplit="2025" topLeftCell="AB13" activePane="bottomLeft"/>
      <selection activeCell="C5" sqref="C1:E1048576"/>
      <selection pane="topRight" activeCell="W17" sqref="W17"/>
      <selection pane="bottomLeft" activeCell="F18" sqref="F18"/>
      <selection pane="bottomRight" activeCell="U73" sqref="U73"/>
    </sheetView>
  </sheetViews>
  <sheetFormatPr defaultRowHeight="12.75" x14ac:dyDescent="0.2"/>
  <cols>
    <col min="1" max="1" width="4.7109375" style="53" customWidth="1"/>
    <col min="2" max="2" width="19.5703125" style="4" customWidth="1"/>
    <col min="3" max="3" width="5.42578125" style="124" customWidth="1"/>
    <col min="4" max="4" width="4.7109375" style="124" customWidth="1"/>
    <col min="5" max="5" width="10.42578125" style="124" customWidth="1"/>
    <col min="6" max="6" width="10.5703125" style="4" customWidth="1"/>
    <col min="7" max="7" width="7" style="4" customWidth="1"/>
    <col min="8" max="8" width="7.7109375" style="4" customWidth="1"/>
    <col min="9" max="9" width="8.42578125" style="49" customWidth="1"/>
    <col min="10" max="10" width="9.28515625" style="4" customWidth="1"/>
    <col min="11" max="11" width="10" style="4" customWidth="1"/>
    <col min="12" max="12" width="9.7109375" style="4" customWidth="1"/>
    <col min="13" max="13" width="9.5703125" style="4" customWidth="1"/>
    <col min="14" max="14" width="9.85546875" style="124" customWidth="1"/>
    <col min="15" max="15" width="10" style="4" customWidth="1"/>
    <col min="16" max="17" width="8.7109375" style="4" customWidth="1"/>
    <col min="18" max="18" width="8.5703125" style="4" customWidth="1"/>
    <col min="19" max="19" width="11" style="4" customWidth="1"/>
    <col min="20" max="20" width="6.7109375" style="4" customWidth="1"/>
    <col min="21" max="21" width="7.42578125" style="4" customWidth="1"/>
    <col min="22" max="22" width="10.85546875" style="4" customWidth="1"/>
    <col min="23" max="23" width="7.85546875" style="4" customWidth="1"/>
    <col min="24" max="24" width="7.7109375" style="4" customWidth="1"/>
    <col min="25" max="25" width="9.140625" style="4"/>
    <col min="26" max="26" width="22.28515625" style="4" customWidth="1"/>
    <col min="27" max="256" width="9.140625" style="4"/>
    <col min="257" max="257" width="21.140625" style="4" customWidth="1"/>
    <col min="258" max="258" width="7.5703125" style="4" customWidth="1"/>
    <col min="259" max="259" width="6.28515625" style="4" customWidth="1"/>
    <col min="260" max="260" width="10.42578125" style="4" customWidth="1"/>
    <col min="261" max="262" width="10.5703125" style="4" customWidth="1"/>
    <col min="263" max="263" width="7" style="4" customWidth="1"/>
    <col min="264" max="264" width="9.42578125" style="4" customWidth="1"/>
    <col min="265" max="266" width="8.42578125" style="4" customWidth="1"/>
    <col min="267" max="267" width="10" style="4" customWidth="1"/>
    <col min="268" max="268" width="9.7109375" style="4" customWidth="1"/>
    <col min="269" max="269" width="9.5703125" style="4" customWidth="1"/>
    <col min="270" max="270" width="9.85546875" style="4" customWidth="1"/>
    <col min="271" max="271" width="8.85546875" style="4" customWidth="1"/>
    <col min="272" max="273" width="8.7109375" style="4" customWidth="1"/>
    <col min="274" max="274" width="8.28515625" style="4" customWidth="1"/>
    <col min="275" max="275" width="11" style="4" customWidth="1"/>
    <col min="276" max="276" width="11.42578125" style="4" customWidth="1"/>
    <col min="277" max="277" width="11" style="4" customWidth="1"/>
    <col min="278" max="280" width="0" style="4" hidden="1" customWidth="1"/>
    <col min="281" max="281" width="9.140625" style="4"/>
    <col min="282" max="282" width="22.28515625" style="4" customWidth="1"/>
    <col min="283" max="512" width="9.140625" style="4"/>
    <col min="513" max="513" width="21.140625" style="4" customWidth="1"/>
    <col min="514" max="514" width="7.5703125" style="4" customWidth="1"/>
    <col min="515" max="515" width="6.28515625" style="4" customWidth="1"/>
    <col min="516" max="516" width="10.42578125" style="4" customWidth="1"/>
    <col min="517" max="518" width="10.5703125" style="4" customWidth="1"/>
    <col min="519" max="519" width="7" style="4" customWidth="1"/>
    <col min="520" max="520" width="9.42578125" style="4" customWidth="1"/>
    <col min="521" max="522" width="8.42578125" style="4" customWidth="1"/>
    <col min="523" max="523" width="10" style="4" customWidth="1"/>
    <col min="524" max="524" width="9.7109375" style="4" customWidth="1"/>
    <col min="525" max="525" width="9.5703125" style="4" customWidth="1"/>
    <col min="526" max="526" width="9.85546875" style="4" customWidth="1"/>
    <col min="527" max="527" width="8.85546875" style="4" customWidth="1"/>
    <col min="528" max="529" width="8.7109375" style="4" customWidth="1"/>
    <col min="530" max="530" width="8.28515625" style="4" customWidth="1"/>
    <col min="531" max="531" width="11" style="4" customWidth="1"/>
    <col min="532" max="532" width="11.42578125" style="4" customWidth="1"/>
    <col min="533" max="533" width="11" style="4" customWidth="1"/>
    <col min="534" max="536" width="0" style="4" hidden="1" customWidth="1"/>
    <col min="537" max="537" width="9.140625" style="4"/>
    <col min="538" max="538" width="22.28515625" style="4" customWidth="1"/>
    <col min="539" max="768" width="9.140625" style="4"/>
    <col min="769" max="769" width="21.140625" style="4" customWidth="1"/>
    <col min="770" max="770" width="7.5703125" style="4" customWidth="1"/>
    <col min="771" max="771" width="6.28515625" style="4" customWidth="1"/>
    <col min="772" max="772" width="10.42578125" style="4" customWidth="1"/>
    <col min="773" max="774" width="10.5703125" style="4" customWidth="1"/>
    <col min="775" max="775" width="7" style="4" customWidth="1"/>
    <col min="776" max="776" width="9.42578125" style="4" customWidth="1"/>
    <col min="777" max="778" width="8.42578125" style="4" customWidth="1"/>
    <col min="779" max="779" width="10" style="4" customWidth="1"/>
    <col min="780" max="780" width="9.7109375" style="4" customWidth="1"/>
    <col min="781" max="781" width="9.5703125" style="4" customWidth="1"/>
    <col min="782" max="782" width="9.85546875" style="4" customWidth="1"/>
    <col min="783" max="783" width="8.85546875" style="4" customWidth="1"/>
    <col min="784" max="785" width="8.7109375" style="4" customWidth="1"/>
    <col min="786" max="786" width="8.28515625" style="4" customWidth="1"/>
    <col min="787" max="787" width="11" style="4" customWidth="1"/>
    <col min="788" max="788" width="11.42578125" style="4" customWidth="1"/>
    <col min="789" max="789" width="11" style="4" customWidth="1"/>
    <col min="790" max="792" width="0" style="4" hidden="1" customWidth="1"/>
    <col min="793" max="793" width="9.140625" style="4"/>
    <col min="794" max="794" width="22.28515625" style="4" customWidth="1"/>
    <col min="795" max="1024" width="9.140625" style="4"/>
    <col min="1025" max="1025" width="21.140625" style="4" customWidth="1"/>
    <col min="1026" max="1026" width="7.5703125" style="4" customWidth="1"/>
    <col min="1027" max="1027" width="6.28515625" style="4" customWidth="1"/>
    <col min="1028" max="1028" width="10.42578125" style="4" customWidth="1"/>
    <col min="1029" max="1030" width="10.5703125" style="4" customWidth="1"/>
    <col min="1031" max="1031" width="7" style="4" customWidth="1"/>
    <col min="1032" max="1032" width="9.42578125" style="4" customWidth="1"/>
    <col min="1033" max="1034" width="8.42578125" style="4" customWidth="1"/>
    <col min="1035" max="1035" width="10" style="4" customWidth="1"/>
    <col min="1036" max="1036" width="9.7109375" style="4" customWidth="1"/>
    <col min="1037" max="1037" width="9.5703125" style="4" customWidth="1"/>
    <col min="1038" max="1038" width="9.85546875" style="4" customWidth="1"/>
    <col min="1039" max="1039" width="8.85546875" style="4" customWidth="1"/>
    <col min="1040" max="1041" width="8.7109375" style="4" customWidth="1"/>
    <col min="1042" max="1042" width="8.28515625" style="4" customWidth="1"/>
    <col min="1043" max="1043" width="11" style="4" customWidth="1"/>
    <col min="1044" max="1044" width="11.42578125" style="4" customWidth="1"/>
    <col min="1045" max="1045" width="11" style="4" customWidth="1"/>
    <col min="1046" max="1048" width="0" style="4" hidden="1" customWidth="1"/>
    <col min="1049" max="1049" width="9.140625" style="4"/>
    <col min="1050" max="1050" width="22.28515625" style="4" customWidth="1"/>
    <col min="1051" max="1280" width="9.140625" style="4"/>
    <col min="1281" max="1281" width="21.140625" style="4" customWidth="1"/>
    <col min="1282" max="1282" width="7.5703125" style="4" customWidth="1"/>
    <col min="1283" max="1283" width="6.28515625" style="4" customWidth="1"/>
    <col min="1284" max="1284" width="10.42578125" style="4" customWidth="1"/>
    <col min="1285" max="1286" width="10.5703125" style="4" customWidth="1"/>
    <col min="1287" max="1287" width="7" style="4" customWidth="1"/>
    <col min="1288" max="1288" width="9.42578125" style="4" customWidth="1"/>
    <col min="1289" max="1290" width="8.42578125" style="4" customWidth="1"/>
    <col min="1291" max="1291" width="10" style="4" customWidth="1"/>
    <col min="1292" max="1292" width="9.7109375" style="4" customWidth="1"/>
    <col min="1293" max="1293" width="9.5703125" style="4" customWidth="1"/>
    <col min="1294" max="1294" width="9.85546875" style="4" customWidth="1"/>
    <col min="1295" max="1295" width="8.85546875" style="4" customWidth="1"/>
    <col min="1296" max="1297" width="8.7109375" style="4" customWidth="1"/>
    <col min="1298" max="1298" width="8.28515625" style="4" customWidth="1"/>
    <col min="1299" max="1299" width="11" style="4" customWidth="1"/>
    <col min="1300" max="1300" width="11.42578125" style="4" customWidth="1"/>
    <col min="1301" max="1301" width="11" style="4" customWidth="1"/>
    <col min="1302" max="1304" width="0" style="4" hidden="1" customWidth="1"/>
    <col min="1305" max="1305" width="9.140625" style="4"/>
    <col min="1306" max="1306" width="22.28515625" style="4" customWidth="1"/>
    <col min="1307" max="1536" width="9.140625" style="4"/>
    <col min="1537" max="1537" width="21.140625" style="4" customWidth="1"/>
    <col min="1538" max="1538" width="7.5703125" style="4" customWidth="1"/>
    <col min="1539" max="1539" width="6.28515625" style="4" customWidth="1"/>
    <col min="1540" max="1540" width="10.42578125" style="4" customWidth="1"/>
    <col min="1541" max="1542" width="10.5703125" style="4" customWidth="1"/>
    <col min="1543" max="1543" width="7" style="4" customWidth="1"/>
    <col min="1544" max="1544" width="9.42578125" style="4" customWidth="1"/>
    <col min="1545" max="1546" width="8.42578125" style="4" customWidth="1"/>
    <col min="1547" max="1547" width="10" style="4" customWidth="1"/>
    <col min="1548" max="1548" width="9.7109375" style="4" customWidth="1"/>
    <col min="1549" max="1549" width="9.5703125" style="4" customWidth="1"/>
    <col min="1550" max="1550" width="9.85546875" style="4" customWidth="1"/>
    <col min="1551" max="1551" width="8.85546875" style="4" customWidth="1"/>
    <col min="1552" max="1553" width="8.7109375" style="4" customWidth="1"/>
    <col min="1554" max="1554" width="8.28515625" style="4" customWidth="1"/>
    <col min="1555" max="1555" width="11" style="4" customWidth="1"/>
    <col min="1556" max="1556" width="11.42578125" style="4" customWidth="1"/>
    <col min="1557" max="1557" width="11" style="4" customWidth="1"/>
    <col min="1558" max="1560" width="0" style="4" hidden="1" customWidth="1"/>
    <col min="1561" max="1561" width="9.140625" style="4"/>
    <col min="1562" max="1562" width="22.28515625" style="4" customWidth="1"/>
    <col min="1563" max="1792" width="9.140625" style="4"/>
    <col min="1793" max="1793" width="21.140625" style="4" customWidth="1"/>
    <col min="1794" max="1794" width="7.5703125" style="4" customWidth="1"/>
    <col min="1795" max="1795" width="6.28515625" style="4" customWidth="1"/>
    <col min="1796" max="1796" width="10.42578125" style="4" customWidth="1"/>
    <col min="1797" max="1798" width="10.5703125" style="4" customWidth="1"/>
    <col min="1799" max="1799" width="7" style="4" customWidth="1"/>
    <col min="1800" max="1800" width="9.42578125" style="4" customWidth="1"/>
    <col min="1801" max="1802" width="8.42578125" style="4" customWidth="1"/>
    <col min="1803" max="1803" width="10" style="4" customWidth="1"/>
    <col min="1804" max="1804" width="9.7109375" style="4" customWidth="1"/>
    <col min="1805" max="1805" width="9.5703125" style="4" customWidth="1"/>
    <col min="1806" max="1806" width="9.85546875" style="4" customWidth="1"/>
    <col min="1807" max="1807" width="8.85546875" style="4" customWidth="1"/>
    <col min="1808" max="1809" width="8.7109375" style="4" customWidth="1"/>
    <col min="1810" max="1810" width="8.28515625" style="4" customWidth="1"/>
    <col min="1811" max="1811" width="11" style="4" customWidth="1"/>
    <col min="1812" max="1812" width="11.42578125" style="4" customWidth="1"/>
    <col min="1813" max="1813" width="11" style="4" customWidth="1"/>
    <col min="1814" max="1816" width="0" style="4" hidden="1" customWidth="1"/>
    <col min="1817" max="1817" width="9.140625" style="4"/>
    <col min="1818" max="1818" width="22.28515625" style="4" customWidth="1"/>
    <col min="1819" max="2048" width="9.140625" style="4"/>
    <col min="2049" max="2049" width="21.140625" style="4" customWidth="1"/>
    <col min="2050" max="2050" width="7.5703125" style="4" customWidth="1"/>
    <col min="2051" max="2051" width="6.28515625" style="4" customWidth="1"/>
    <col min="2052" max="2052" width="10.42578125" style="4" customWidth="1"/>
    <col min="2053" max="2054" width="10.5703125" style="4" customWidth="1"/>
    <col min="2055" max="2055" width="7" style="4" customWidth="1"/>
    <col min="2056" max="2056" width="9.42578125" style="4" customWidth="1"/>
    <col min="2057" max="2058" width="8.42578125" style="4" customWidth="1"/>
    <col min="2059" max="2059" width="10" style="4" customWidth="1"/>
    <col min="2060" max="2060" width="9.7109375" style="4" customWidth="1"/>
    <col min="2061" max="2061" width="9.5703125" style="4" customWidth="1"/>
    <col min="2062" max="2062" width="9.85546875" style="4" customWidth="1"/>
    <col min="2063" max="2063" width="8.85546875" style="4" customWidth="1"/>
    <col min="2064" max="2065" width="8.7109375" style="4" customWidth="1"/>
    <col min="2066" max="2066" width="8.28515625" style="4" customWidth="1"/>
    <col min="2067" max="2067" width="11" style="4" customWidth="1"/>
    <col min="2068" max="2068" width="11.42578125" style="4" customWidth="1"/>
    <col min="2069" max="2069" width="11" style="4" customWidth="1"/>
    <col min="2070" max="2072" width="0" style="4" hidden="1" customWidth="1"/>
    <col min="2073" max="2073" width="9.140625" style="4"/>
    <col min="2074" max="2074" width="22.28515625" style="4" customWidth="1"/>
    <col min="2075" max="2304" width="9.140625" style="4"/>
    <col min="2305" max="2305" width="21.140625" style="4" customWidth="1"/>
    <col min="2306" max="2306" width="7.5703125" style="4" customWidth="1"/>
    <col min="2307" max="2307" width="6.28515625" style="4" customWidth="1"/>
    <col min="2308" max="2308" width="10.42578125" style="4" customWidth="1"/>
    <col min="2309" max="2310" width="10.5703125" style="4" customWidth="1"/>
    <col min="2311" max="2311" width="7" style="4" customWidth="1"/>
    <col min="2312" max="2312" width="9.42578125" style="4" customWidth="1"/>
    <col min="2313" max="2314" width="8.42578125" style="4" customWidth="1"/>
    <col min="2315" max="2315" width="10" style="4" customWidth="1"/>
    <col min="2316" max="2316" width="9.7109375" style="4" customWidth="1"/>
    <col min="2317" max="2317" width="9.5703125" style="4" customWidth="1"/>
    <col min="2318" max="2318" width="9.85546875" style="4" customWidth="1"/>
    <col min="2319" max="2319" width="8.85546875" style="4" customWidth="1"/>
    <col min="2320" max="2321" width="8.7109375" style="4" customWidth="1"/>
    <col min="2322" max="2322" width="8.28515625" style="4" customWidth="1"/>
    <col min="2323" max="2323" width="11" style="4" customWidth="1"/>
    <col min="2324" max="2324" width="11.42578125" style="4" customWidth="1"/>
    <col min="2325" max="2325" width="11" style="4" customWidth="1"/>
    <col min="2326" max="2328" width="0" style="4" hidden="1" customWidth="1"/>
    <col min="2329" max="2329" width="9.140625" style="4"/>
    <col min="2330" max="2330" width="22.28515625" style="4" customWidth="1"/>
    <col min="2331" max="2560" width="9.140625" style="4"/>
    <col min="2561" max="2561" width="21.140625" style="4" customWidth="1"/>
    <col min="2562" max="2562" width="7.5703125" style="4" customWidth="1"/>
    <col min="2563" max="2563" width="6.28515625" style="4" customWidth="1"/>
    <col min="2564" max="2564" width="10.42578125" style="4" customWidth="1"/>
    <col min="2565" max="2566" width="10.5703125" style="4" customWidth="1"/>
    <col min="2567" max="2567" width="7" style="4" customWidth="1"/>
    <col min="2568" max="2568" width="9.42578125" style="4" customWidth="1"/>
    <col min="2569" max="2570" width="8.42578125" style="4" customWidth="1"/>
    <col min="2571" max="2571" width="10" style="4" customWidth="1"/>
    <col min="2572" max="2572" width="9.7109375" style="4" customWidth="1"/>
    <col min="2573" max="2573" width="9.5703125" style="4" customWidth="1"/>
    <col min="2574" max="2574" width="9.85546875" style="4" customWidth="1"/>
    <col min="2575" max="2575" width="8.85546875" style="4" customWidth="1"/>
    <col min="2576" max="2577" width="8.7109375" style="4" customWidth="1"/>
    <col min="2578" max="2578" width="8.28515625" style="4" customWidth="1"/>
    <col min="2579" max="2579" width="11" style="4" customWidth="1"/>
    <col min="2580" max="2580" width="11.42578125" style="4" customWidth="1"/>
    <col min="2581" max="2581" width="11" style="4" customWidth="1"/>
    <col min="2582" max="2584" width="0" style="4" hidden="1" customWidth="1"/>
    <col min="2585" max="2585" width="9.140625" style="4"/>
    <col min="2586" max="2586" width="22.28515625" style="4" customWidth="1"/>
    <col min="2587" max="2816" width="9.140625" style="4"/>
    <col min="2817" max="2817" width="21.140625" style="4" customWidth="1"/>
    <col min="2818" max="2818" width="7.5703125" style="4" customWidth="1"/>
    <col min="2819" max="2819" width="6.28515625" style="4" customWidth="1"/>
    <col min="2820" max="2820" width="10.42578125" style="4" customWidth="1"/>
    <col min="2821" max="2822" width="10.5703125" style="4" customWidth="1"/>
    <col min="2823" max="2823" width="7" style="4" customWidth="1"/>
    <col min="2824" max="2824" width="9.42578125" style="4" customWidth="1"/>
    <col min="2825" max="2826" width="8.42578125" style="4" customWidth="1"/>
    <col min="2827" max="2827" width="10" style="4" customWidth="1"/>
    <col min="2828" max="2828" width="9.7109375" style="4" customWidth="1"/>
    <col min="2829" max="2829" width="9.5703125" style="4" customWidth="1"/>
    <col min="2830" max="2830" width="9.85546875" style="4" customWidth="1"/>
    <col min="2831" max="2831" width="8.85546875" style="4" customWidth="1"/>
    <col min="2832" max="2833" width="8.7109375" style="4" customWidth="1"/>
    <col min="2834" max="2834" width="8.28515625" style="4" customWidth="1"/>
    <col min="2835" max="2835" width="11" style="4" customWidth="1"/>
    <col min="2836" max="2836" width="11.42578125" style="4" customWidth="1"/>
    <col min="2837" max="2837" width="11" style="4" customWidth="1"/>
    <col min="2838" max="2840" width="0" style="4" hidden="1" customWidth="1"/>
    <col min="2841" max="2841" width="9.140625" style="4"/>
    <col min="2842" max="2842" width="22.28515625" style="4" customWidth="1"/>
    <col min="2843" max="3072" width="9.140625" style="4"/>
    <col min="3073" max="3073" width="21.140625" style="4" customWidth="1"/>
    <col min="3074" max="3074" width="7.5703125" style="4" customWidth="1"/>
    <col min="3075" max="3075" width="6.28515625" style="4" customWidth="1"/>
    <col min="3076" max="3076" width="10.42578125" style="4" customWidth="1"/>
    <col min="3077" max="3078" width="10.5703125" style="4" customWidth="1"/>
    <col min="3079" max="3079" width="7" style="4" customWidth="1"/>
    <col min="3080" max="3080" width="9.42578125" style="4" customWidth="1"/>
    <col min="3081" max="3082" width="8.42578125" style="4" customWidth="1"/>
    <col min="3083" max="3083" width="10" style="4" customWidth="1"/>
    <col min="3084" max="3084" width="9.7109375" style="4" customWidth="1"/>
    <col min="3085" max="3085" width="9.5703125" style="4" customWidth="1"/>
    <col min="3086" max="3086" width="9.85546875" style="4" customWidth="1"/>
    <col min="3087" max="3087" width="8.85546875" style="4" customWidth="1"/>
    <col min="3088" max="3089" width="8.7109375" style="4" customWidth="1"/>
    <col min="3090" max="3090" width="8.28515625" style="4" customWidth="1"/>
    <col min="3091" max="3091" width="11" style="4" customWidth="1"/>
    <col min="3092" max="3092" width="11.42578125" style="4" customWidth="1"/>
    <col min="3093" max="3093" width="11" style="4" customWidth="1"/>
    <col min="3094" max="3096" width="0" style="4" hidden="1" customWidth="1"/>
    <col min="3097" max="3097" width="9.140625" style="4"/>
    <col min="3098" max="3098" width="22.28515625" style="4" customWidth="1"/>
    <col min="3099" max="3328" width="9.140625" style="4"/>
    <col min="3329" max="3329" width="21.140625" style="4" customWidth="1"/>
    <col min="3330" max="3330" width="7.5703125" style="4" customWidth="1"/>
    <col min="3331" max="3331" width="6.28515625" style="4" customWidth="1"/>
    <col min="3332" max="3332" width="10.42578125" style="4" customWidth="1"/>
    <col min="3333" max="3334" width="10.5703125" style="4" customWidth="1"/>
    <col min="3335" max="3335" width="7" style="4" customWidth="1"/>
    <col min="3336" max="3336" width="9.42578125" style="4" customWidth="1"/>
    <col min="3337" max="3338" width="8.42578125" style="4" customWidth="1"/>
    <col min="3339" max="3339" width="10" style="4" customWidth="1"/>
    <col min="3340" max="3340" width="9.7109375" style="4" customWidth="1"/>
    <col min="3341" max="3341" width="9.5703125" style="4" customWidth="1"/>
    <col min="3342" max="3342" width="9.85546875" style="4" customWidth="1"/>
    <col min="3343" max="3343" width="8.85546875" style="4" customWidth="1"/>
    <col min="3344" max="3345" width="8.7109375" style="4" customWidth="1"/>
    <col min="3346" max="3346" width="8.28515625" style="4" customWidth="1"/>
    <col min="3347" max="3347" width="11" style="4" customWidth="1"/>
    <col min="3348" max="3348" width="11.42578125" style="4" customWidth="1"/>
    <col min="3349" max="3349" width="11" style="4" customWidth="1"/>
    <col min="3350" max="3352" width="0" style="4" hidden="1" customWidth="1"/>
    <col min="3353" max="3353" width="9.140625" style="4"/>
    <col min="3354" max="3354" width="22.28515625" style="4" customWidth="1"/>
    <col min="3355" max="3584" width="9.140625" style="4"/>
    <col min="3585" max="3585" width="21.140625" style="4" customWidth="1"/>
    <col min="3586" max="3586" width="7.5703125" style="4" customWidth="1"/>
    <col min="3587" max="3587" width="6.28515625" style="4" customWidth="1"/>
    <col min="3588" max="3588" width="10.42578125" style="4" customWidth="1"/>
    <col min="3589" max="3590" width="10.5703125" style="4" customWidth="1"/>
    <col min="3591" max="3591" width="7" style="4" customWidth="1"/>
    <col min="3592" max="3592" width="9.42578125" style="4" customWidth="1"/>
    <col min="3593" max="3594" width="8.42578125" style="4" customWidth="1"/>
    <col min="3595" max="3595" width="10" style="4" customWidth="1"/>
    <col min="3596" max="3596" width="9.7109375" style="4" customWidth="1"/>
    <col min="3597" max="3597" width="9.5703125" style="4" customWidth="1"/>
    <col min="3598" max="3598" width="9.85546875" style="4" customWidth="1"/>
    <col min="3599" max="3599" width="8.85546875" style="4" customWidth="1"/>
    <col min="3600" max="3601" width="8.7109375" style="4" customWidth="1"/>
    <col min="3602" max="3602" width="8.28515625" style="4" customWidth="1"/>
    <col min="3603" max="3603" width="11" style="4" customWidth="1"/>
    <col min="3604" max="3604" width="11.42578125" style="4" customWidth="1"/>
    <col min="3605" max="3605" width="11" style="4" customWidth="1"/>
    <col min="3606" max="3608" width="0" style="4" hidden="1" customWidth="1"/>
    <col min="3609" max="3609" width="9.140625" style="4"/>
    <col min="3610" max="3610" width="22.28515625" style="4" customWidth="1"/>
    <col min="3611" max="3840" width="9.140625" style="4"/>
    <col min="3841" max="3841" width="21.140625" style="4" customWidth="1"/>
    <col min="3842" max="3842" width="7.5703125" style="4" customWidth="1"/>
    <col min="3843" max="3843" width="6.28515625" style="4" customWidth="1"/>
    <col min="3844" max="3844" width="10.42578125" style="4" customWidth="1"/>
    <col min="3845" max="3846" width="10.5703125" style="4" customWidth="1"/>
    <col min="3847" max="3847" width="7" style="4" customWidth="1"/>
    <col min="3848" max="3848" width="9.42578125" style="4" customWidth="1"/>
    <col min="3849" max="3850" width="8.42578125" style="4" customWidth="1"/>
    <col min="3851" max="3851" width="10" style="4" customWidth="1"/>
    <col min="3852" max="3852" width="9.7109375" style="4" customWidth="1"/>
    <col min="3853" max="3853" width="9.5703125" style="4" customWidth="1"/>
    <col min="3854" max="3854" width="9.85546875" style="4" customWidth="1"/>
    <col min="3855" max="3855" width="8.85546875" style="4" customWidth="1"/>
    <col min="3856" max="3857" width="8.7109375" style="4" customWidth="1"/>
    <col min="3858" max="3858" width="8.28515625" style="4" customWidth="1"/>
    <col min="3859" max="3859" width="11" style="4" customWidth="1"/>
    <col min="3860" max="3860" width="11.42578125" style="4" customWidth="1"/>
    <col min="3861" max="3861" width="11" style="4" customWidth="1"/>
    <col min="3862" max="3864" width="0" style="4" hidden="1" customWidth="1"/>
    <col min="3865" max="3865" width="9.140625" style="4"/>
    <col min="3866" max="3866" width="22.28515625" style="4" customWidth="1"/>
    <col min="3867" max="4096" width="9.140625" style="4"/>
    <col min="4097" max="4097" width="21.140625" style="4" customWidth="1"/>
    <col min="4098" max="4098" width="7.5703125" style="4" customWidth="1"/>
    <col min="4099" max="4099" width="6.28515625" style="4" customWidth="1"/>
    <col min="4100" max="4100" width="10.42578125" style="4" customWidth="1"/>
    <col min="4101" max="4102" width="10.5703125" style="4" customWidth="1"/>
    <col min="4103" max="4103" width="7" style="4" customWidth="1"/>
    <col min="4104" max="4104" width="9.42578125" style="4" customWidth="1"/>
    <col min="4105" max="4106" width="8.42578125" style="4" customWidth="1"/>
    <col min="4107" max="4107" width="10" style="4" customWidth="1"/>
    <col min="4108" max="4108" width="9.7109375" style="4" customWidth="1"/>
    <col min="4109" max="4109" width="9.5703125" style="4" customWidth="1"/>
    <col min="4110" max="4110" width="9.85546875" style="4" customWidth="1"/>
    <col min="4111" max="4111" width="8.85546875" style="4" customWidth="1"/>
    <col min="4112" max="4113" width="8.7109375" style="4" customWidth="1"/>
    <col min="4114" max="4114" width="8.28515625" style="4" customWidth="1"/>
    <col min="4115" max="4115" width="11" style="4" customWidth="1"/>
    <col min="4116" max="4116" width="11.42578125" style="4" customWidth="1"/>
    <col min="4117" max="4117" width="11" style="4" customWidth="1"/>
    <col min="4118" max="4120" width="0" style="4" hidden="1" customWidth="1"/>
    <col min="4121" max="4121" width="9.140625" style="4"/>
    <col min="4122" max="4122" width="22.28515625" style="4" customWidth="1"/>
    <col min="4123" max="4352" width="9.140625" style="4"/>
    <col min="4353" max="4353" width="21.140625" style="4" customWidth="1"/>
    <col min="4354" max="4354" width="7.5703125" style="4" customWidth="1"/>
    <col min="4355" max="4355" width="6.28515625" style="4" customWidth="1"/>
    <col min="4356" max="4356" width="10.42578125" style="4" customWidth="1"/>
    <col min="4357" max="4358" width="10.5703125" style="4" customWidth="1"/>
    <col min="4359" max="4359" width="7" style="4" customWidth="1"/>
    <col min="4360" max="4360" width="9.42578125" style="4" customWidth="1"/>
    <col min="4361" max="4362" width="8.42578125" style="4" customWidth="1"/>
    <col min="4363" max="4363" width="10" style="4" customWidth="1"/>
    <col min="4364" max="4364" width="9.7109375" style="4" customWidth="1"/>
    <col min="4365" max="4365" width="9.5703125" style="4" customWidth="1"/>
    <col min="4366" max="4366" width="9.85546875" style="4" customWidth="1"/>
    <col min="4367" max="4367" width="8.85546875" style="4" customWidth="1"/>
    <col min="4368" max="4369" width="8.7109375" style="4" customWidth="1"/>
    <col min="4370" max="4370" width="8.28515625" style="4" customWidth="1"/>
    <col min="4371" max="4371" width="11" style="4" customWidth="1"/>
    <col min="4372" max="4372" width="11.42578125" style="4" customWidth="1"/>
    <col min="4373" max="4373" width="11" style="4" customWidth="1"/>
    <col min="4374" max="4376" width="0" style="4" hidden="1" customWidth="1"/>
    <col min="4377" max="4377" width="9.140625" style="4"/>
    <col min="4378" max="4378" width="22.28515625" style="4" customWidth="1"/>
    <col min="4379" max="4608" width="9.140625" style="4"/>
    <col min="4609" max="4609" width="21.140625" style="4" customWidth="1"/>
    <col min="4610" max="4610" width="7.5703125" style="4" customWidth="1"/>
    <col min="4611" max="4611" width="6.28515625" style="4" customWidth="1"/>
    <col min="4612" max="4612" width="10.42578125" style="4" customWidth="1"/>
    <col min="4613" max="4614" width="10.5703125" style="4" customWidth="1"/>
    <col min="4615" max="4615" width="7" style="4" customWidth="1"/>
    <col min="4616" max="4616" width="9.42578125" style="4" customWidth="1"/>
    <col min="4617" max="4618" width="8.42578125" style="4" customWidth="1"/>
    <col min="4619" max="4619" width="10" style="4" customWidth="1"/>
    <col min="4620" max="4620" width="9.7109375" style="4" customWidth="1"/>
    <col min="4621" max="4621" width="9.5703125" style="4" customWidth="1"/>
    <col min="4622" max="4622" width="9.85546875" style="4" customWidth="1"/>
    <col min="4623" max="4623" width="8.85546875" style="4" customWidth="1"/>
    <col min="4624" max="4625" width="8.7109375" style="4" customWidth="1"/>
    <col min="4626" max="4626" width="8.28515625" style="4" customWidth="1"/>
    <col min="4627" max="4627" width="11" style="4" customWidth="1"/>
    <col min="4628" max="4628" width="11.42578125" style="4" customWidth="1"/>
    <col min="4629" max="4629" width="11" style="4" customWidth="1"/>
    <col min="4630" max="4632" width="0" style="4" hidden="1" customWidth="1"/>
    <col min="4633" max="4633" width="9.140625" style="4"/>
    <col min="4634" max="4634" width="22.28515625" style="4" customWidth="1"/>
    <col min="4635" max="4864" width="9.140625" style="4"/>
    <col min="4865" max="4865" width="21.140625" style="4" customWidth="1"/>
    <col min="4866" max="4866" width="7.5703125" style="4" customWidth="1"/>
    <col min="4867" max="4867" width="6.28515625" style="4" customWidth="1"/>
    <col min="4868" max="4868" width="10.42578125" style="4" customWidth="1"/>
    <col min="4869" max="4870" width="10.5703125" style="4" customWidth="1"/>
    <col min="4871" max="4871" width="7" style="4" customWidth="1"/>
    <col min="4872" max="4872" width="9.42578125" style="4" customWidth="1"/>
    <col min="4873" max="4874" width="8.42578125" style="4" customWidth="1"/>
    <col min="4875" max="4875" width="10" style="4" customWidth="1"/>
    <col min="4876" max="4876" width="9.7109375" style="4" customWidth="1"/>
    <col min="4877" max="4877" width="9.5703125" style="4" customWidth="1"/>
    <col min="4878" max="4878" width="9.85546875" style="4" customWidth="1"/>
    <col min="4879" max="4879" width="8.85546875" style="4" customWidth="1"/>
    <col min="4880" max="4881" width="8.7109375" style="4" customWidth="1"/>
    <col min="4882" max="4882" width="8.28515625" style="4" customWidth="1"/>
    <col min="4883" max="4883" width="11" style="4" customWidth="1"/>
    <col min="4884" max="4884" width="11.42578125" style="4" customWidth="1"/>
    <col min="4885" max="4885" width="11" style="4" customWidth="1"/>
    <col min="4886" max="4888" width="0" style="4" hidden="1" customWidth="1"/>
    <col min="4889" max="4889" width="9.140625" style="4"/>
    <col min="4890" max="4890" width="22.28515625" style="4" customWidth="1"/>
    <col min="4891" max="5120" width="9.140625" style="4"/>
    <col min="5121" max="5121" width="21.140625" style="4" customWidth="1"/>
    <col min="5122" max="5122" width="7.5703125" style="4" customWidth="1"/>
    <col min="5123" max="5123" width="6.28515625" style="4" customWidth="1"/>
    <col min="5124" max="5124" width="10.42578125" style="4" customWidth="1"/>
    <col min="5125" max="5126" width="10.5703125" style="4" customWidth="1"/>
    <col min="5127" max="5127" width="7" style="4" customWidth="1"/>
    <col min="5128" max="5128" width="9.42578125" style="4" customWidth="1"/>
    <col min="5129" max="5130" width="8.42578125" style="4" customWidth="1"/>
    <col min="5131" max="5131" width="10" style="4" customWidth="1"/>
    <col min="5132" max="5132" width="9.7109375" style="4" customWidth="1"/>
    <col min="5133" max="5133" width="9.5703125" style="4" customWidth="1"/>
    <col min="5134" max="5134" width="9.85546875" style="4" customWidth="1"/>
    <col min="5135" max="5135" width="8.85546875" style="4" customWidth="1"/>
    <col min="5136" max="5137" width="8.7109375" style="4" customWidth="1"/>
    <col min="5138" max="5138" width="8.28515625" style="4" customWidth="1"/>
    <col min="5139" max="5139" width="11" style="4" customWidth="1"/>
    <col min="5140" max="5140" width="11.42578125" style="4" customWidth="1"/>
    <col min="5141" max="5141" width="11" style="4" customWidth="1"/>
    <col min="5142" max="5144" width="0" style="4" hidden="1" customWidth="1"/>
    <col min="5145" max="5145" width="9.140625" style="4"/>
    <col min="5146" max="5146" width="22.28515625" style="4" customWidth="1"/>
    <col min="5147" max="5376" width="9.140625" style="4"/>
    <col min="5377" max="5377" width="21.140625" style="4" customWidth="1"/>
    <col min="5378" max="5378" width="7.5703125" style="4" customWidth="1"/>
    <col min="5379" max="5379" width="6.28515625" style="4" customWidth="1"/>
    <col min="5380" max="5380" width="10.42578125" style="4" customWidth="1"/>
    <col min="5381" max="5382" width="10.5703125" style="4" customWidth="1"/>
    <col min="5383" max="5383" width="7" style="4" customWidth="1"/>
    <col min="5384" max="5384" width="9.42578125" style="4" customWidth="1"/>
    <col min="5385" max="5386" width="8.42578125" style="4" customWidth="1"/>
    <col min="5387" max="5387" width="10" style="4" customWidth="1"/>
    <col min="5388" max="5388" width="9.7109375" style="4" customWidth="1"/>
    <col min="5389" max="5389" width="9.5703125" style="4" customWidth="1"/>
    <col min="5390" max="5390" width="9.85546875" style="4" customWidth="1"/>
    <col min="5391" max="5391" width="8.85546875" style="4" customWidth="1"/>
    <col min="5392" max="5393" width="8.7109375" style="4" customWidth="1"/>
    <col min="5394" max="5394" width="8.28515625" style="4" customWidth="1"/>
    <col min="5395" max="5395" width="11" style="4" customWidth="1"/>
    <col min="5396" max="5396" width="11.42578125" style="4" customWidth="1"/>
    <col min="5397" max="5397" width="11" style="4" customWidth="1"/>
    <col min="5398" max="5400" width="0" style="4" hidden="1" customWidth="1"/>
    <col min="5401" max="5401" width="9.140625" style="4"/>
    <col min="5402" max="5402" width="22.28515625" style="4" customWidth="1"/>
    <col min="5403" max="5632" width="9.140625" style="4"/>
    <col min="5633" max="5633" width="21.140625" style="4" customWidth="1"/>
    <col min="5634" max="5634" width="7.5703125" style="4" customWidth="1"/>
    <col min="5635" max="5635" width="6.28515625" style="4" customWidth="1"/>
    <col min="5636" max="5636" width="10.42578125" style="4" customWidth="1"/>
    <col min="5637" max="5638" width="10.5703125" style="4" customWidth="1"/>
    <col min="5639" max="5639" width="7" style="4" customWidth="1"/>
    <col min="5640" max="5640" width="9.42578125" style="4" customWidth="1"/>
    <col min="5641" max="5642" width="8.42578125" style="4" customWidth="1"/>
    <col min="5643" max="5643" width="10" style="4" customWidth="1"/>
    <col min="5644" max="5644" width="9.7109375" style="4" customWidth="1"/>
    <col min="5645" max="5645" width="9.5703125" style="4" customWidth="1"/>
    <col min="5646" max="5646" width="9.85546875" style="4" customWidth="1"/>
    <col min="5647" max="5647" width="8.85546875" style="4" customWidth="1"/>
    <col min="5648" max="5649" width="8.7109375" style="4" customWidth="1"/>
    <col min="5650" max="5650" width="8.28515625" style="4" customWidth="1"/>
    <col min="5651" max="5651" width="11" style="4" customWidth="1"/>
    <col min="5652" max="5652" width="11.42578125" style="4" customWidth="1"/>
    <col min="5653" max="5653" width="11" style="4" customWidth="1"/>
    <col min="5654" max="5656" width="0" style="4" hidden="1" customWidth="1"/>
    <col min="5657" max="5657" width="9.140625" style="4"/>
    <col min="5658" max="5658" width="22.28515625" style="4" customWidth="1"/>
    <col min="5659" max="5888" width="9.140625" style="4"/>
    <col min="5889" max="5889" width="21.140625" style="4" customWidth="1"/>
    <col min="5890" max="5890" width="7.5703125" style="4" customWidth="1"/>
    <col min="5891" max="5891" width="6.28515625" style="4" customWidth="1"/>
    <col min="5892" max="5892" width="10.42578125" style="4" customWidth="1"/>
    <col min="5893" max="5894" width="10.5703125" style="4" customWidth="1"/>
    <col min="5895" max="5895" width="7" style="4" customWidth="1"/>
    <col min="5896" max="5896" width="9.42578125" style="4" customWidth="1"/>
    <col min="5897" max="5898" width="8.42578125" style="4" customWidth="1"/>
    <col min="5899" max="5899" width="10" style="4" customWidth="1"/>
    <col min="5900" max="5900" width="9.7109375" style="4" customWidth="1"/>
    <col min="5901" max="5901" width="9.5703125" style="4" customWidth="1"/>
    <col min="5902" max="5902" width="9.85546875" style="4" customWidth="1"/>
    <col min="5903" max="5903" width="8.85546875" style="4" customWidth="1"/>
    <col min="5904" max="5905" width="8.7109375" style="4" customWidth="1"/>
    <col min="5906" max="5906" width="8.28515625" style="4" customWidth="1"/>
    <col min="5907" max="5907" width="11" style="4" customWidth="1"/>
    <col min="5908" max="5908" width="11.42578125" style="4" customWidth="1"/>
    <col min="5909" max="5909" width="11" style="4" customWidth="1"/>
    <col min="5910" max="5912" width="0" style="4" hidden="1" customWidth="1"/>
    <col min="5913" max="5913" width="9.140625" style="4"/>
    <col min="5914" max="5914" width="22.28515625" style="4" customWidth="1"/>
    <col min="5915" max="6144" width="9.140625" style="4"/>
    <col min="6145" max="6145" width="21.140625" style="4" customWidth="1"/>
    <col min="6146" max="6146" width="7.5703125" style="4" customWidth="1"/>
    <col min="6147" max="6147" width="6.28515625" style="4" customWidth="1"/>
    <col min="6148" max="6148" width="10.42578125" style="4" customWidth="1"/>
    <col min="6149" max="6150" width="10.5703125" style="4" customWidth="1"/>
    <col min="6151" max="6151" width="7" style="4" customWidth="1"/>
    <col min="6152" max="6152" width="9.42578125" style="4" customWidth="1"/>
    <col min="6153" max="6154" width="8.42578125" style="4" customWidth="1"/>
    <col min="6155" max="6155" width="10" style="4" customWidth="1"/>
    <col min="6156" max="6156" width="9.7109375" style="4" customWidth="1"/>
    <col min="6157" max="6157" width="9.5703125" style="4" customWidth="1"/>
    <col min="6158" max="6158" width="9.85546875" style="4" customWidth="1"/>
    <col min="6159" max="6159" width="8.85546875" style="4" customWidth="1"/>
    <col min="6160" max="6161" width="8.7109375" style="4" customWidth="1"/>
    <col min="6162" max="6162" width="8.28515625" style="4" customWidth="1"/>
    <col min="6163" max="6163" width="11" style="4" customWidth="1"/>
    <col min="6164" max="6164" width="11.42578125" style="4" customWidth="1"/>
    <col min="6165" max="6165" width="11" style="4" customWidth="1"/>
    <col min="6166" max="6168" width="0" style="4" hidden="1" customWidth="1"/>
    <col min="6169" max="6169" width="9.140625" style="4"/>
    <col min="6170" max="6170" width="22.28515625" style="4" customWidth="1"/>
    <col min="6171" max="6400" width="9.140625" style="4"/>
    <col min="6401" max="6401" width="21.140625" style="4" customWidth="1"/>
    <col min="6402" max="6402" width="7.5703125" style="4" customWidth="1"/>
    <col min="6403" max="6403" width="6.28515625" style="4" customWidth="1"/>
    <col min="6404" max="6404" width="10.42578125" style="4" customWidth="1"/>
    <col min="6405" max="6406" width="10.5703125" style="4" customWidth="1"/>
    <col min="6407" max="6407" width="7" style="4" customWidth="1"/>
    <col min="6408" max="6408" width="9.42578125" style="4" customWidth="1"/>
    <col min="6409" max="6410" width="8.42578125" style="4" customWidth="1"/>
    <col min="6411" max="6411" width="10" style="4" customWidth="1"/>
    <col min="6412" max="6412" width="9.7109375" style="4" customWidth="1"/>
    <col min="6413" max="6413" width="9.5703125" style="4" customWidth="1"/>
    <col min="6414" max="6414" width="9.85546875" style="4" customWidth="1"/>
    <col min="6415" max="6415" width="8.85546875" style="4" customWidth="1"/>
    <col min="6416" max="6417" width="8.7109375" style="4" customWidth="1"/>
    <col min="6418" max="6418" width="8.28515625" style="4" customWidth="1"/>
    <col min="6419" max="6419" width="11" style="4" customWidth="1"/>
    <col min="6420" max="6420" width="11.42578125" style="4" customWidth="1"/>
    <col min="6421" max="6421" width="11" style="4" customWidth="1"/>
    <col min="6422" max="6424" width="0" style="4" hidden="1" customWidth="1"/>
    <col min="6425" max="6425" width="9.140625" style="4"/>
    <col min="6426" max="6426" width="22.28515625" style="4" customWidth="1"/>
    <col min="6427" max="6656" width="9.140625" style="4"/>
    <col min="6657" max="6657" width="21.140625" style="4" customWidth="1"/>
    <col min="6658" max="6658" width="7.5703125" style="4" customWidth="1"/>
    <col min="6659" max="6659" width="6.28515625" style="4" customWidth="1"/>
    <col min="6660" max="6660" width="10.42578125" style="4" customWidth="1"/>
    <col min="6661" max="6662" width="10.5703125" style="4" customWidth="1"/>
    <col min="6663" max="6663" width="7" style="4" customWidth="1"/>
    <col min="6664" max="6664" width="9.42578125" style="4" customWidth="1"/>
    <col min="6665" max="6666" width="8.42578125" style="4" customWidth="1"/>
    <col min="6667" max="6667" width="10" style="4" customWidth="1"/>
    <col min="6668" max="6668" width="9.7109375" style="4" customWidth="1"/>
    <col min="6669" max="6669" width="9.5703125" style="4" customWidth="1"/>
    <col min="6670" max="6670" width="9.85546875" style="4" customWidth="1"/>
    <col min="6671" max="6671" width="8.85546875" style="4" customWidth="1"/>
    <col min="6672" max="6673" width="8.7109375" style="4" customWidth="1"/>
    <col min="6674" max="6674" width="8.28515625" style="4" customWidth="1"/>
    <col min="6675" max="6675" width="11" style="4" customWidth="1"/>
    <col min="6676" max="6676" width="11.42578125" style="4" customWidth="1"/>
    <col min="6677" max="6677" width="11" style="4" customWidth="1"/>
    <col min="6678" max="6680" width="0" style="4" hidden="1" customWidth="1"/>
    <col min="6681" max="6681" width="9.140625" style="4"/>
    <col min="6682" max="6682" width="22.28515625" style="4" customWidth="1"/>
    <col min="6683" max="6912" width="9.140625" style="4"/>
    <col min="6913" max="6913" width="21.140625" style="4" customWidth="1"/>
    <col min="6914" max="6914" width="7.5703125" style="4" customWidth="1"/>
    <col min="6915" max="6915" width="6.28515625" style="4" customWidth="1"/>
    <col min="6916" max="6916" width="10.42578125" style="4" customWidth="1"/>
    <col min="6917" max="6918" width="10.5703125" style="4" customWidth="1"/>
    <col min="6919" max="6919" width="7" style="4" customWidth="1"/>
    <col min="6920" max="6920" width="9.42578125" style="4" customWidth="1"/>
    <col min="6921" max="6922" width="8.42578125" style="4" customWidth="1"/>
    <col min="6923" max="6923" width="10" style="4" customWidth="1"/>
    <col min="6924" max="6924" width="9.7109375" style="4" customWidth="1"/>
    <col min="6925" max="6925" width="9.5703125" style="4" customWidth="1"/>
    <col min="6926" max="6926" width="9.85546875" style="4" customWidth="1"/>
    <col min="6927" max="6927" width="8.85546875" style="4" customWidth="1"/>
    <col min="6928" max="6929" width="8.7109375" style="4" customWidth="1"/>
    <col min="6930" max="6930" width="8.28515625" style="4" customWidth="1"/>
    <col min="6931" max="6931" width="11" style="4" customWidth="1"/>
    <col min="6932" max="6932" width="11.42578125" style="4" customWidth="1"/>
    <col min="6933" max="6933" width="11" style="4" customWidth="1"/>
    <col min="6934" max="6936" width="0" style="4" hidden="1" customWidth="1"/>
    <col min="6937" max="6937" width="9.140625" style="4"/>
    <col min="6938" max="6938" width="22.28515625" style="4" customWidth="1"/>
    <col min="6939" max="7168" width="9.140625" style="4"/>
    <col min="7169" max="7169" width="21.140625" style="4" customWidth="1"/>
    <col min="7170" max="7170" width="7.5703125" style="4" customWidth="1"/>
    <col min="7171" max="7171" width="6.28515625" style="4" customWidth="1"/>
    <col min="7172" max="7172" width="10.42578125" style="4" customWidth="1"/>
    <col min="7173" max="7174" width="10.5703125" style="4" customWidth="1"/>
    <col min="7175" max="7175" width="7" style="4" customWidth="1"/>
    <col min="7176" max="7176" width="9.42578125" style="4" customWidth="1"/>
    <col min="7177" max="7178" width="8.42578125" style="4" customWidth="1"/>
    <col min="7179" max="7179" width="10" style="4" customWidth="1"/>
    <col min="7180" max="7180" width="9.7109375" style="4" customWidth="1"/>
    <col min="7181" max="7181" width="9.5703125" style="4" customWidth="1"/>
    <col min="7182" max="7182" width="9.85546875" style="4" customWidth="1"/>
    <col min="7183" max="7183" width="8.85546875" style="4" customWidth="1"/>
    <col min="7184" max="7185" width="8.7109375" style="4" customWidth="1"/>
    <col min="7186" max="7186" width="8.28515625" style="4" customWidth="1"/>
    <col min="7187" max="7187" width="11" style="4" customWidth="1"/>
    <col min="7188" max="7188" width="11.42578125" style="4" customWidth="1"/>
    <col min="7189" max="7189" width="11" style="4" customWidth="1"/>
    <col min="7190" max="7192" width="0" style="4" hidden="1" customWidth="1"/>
    <col min="7193" max="7193" width="9.140625" style="4"/>
    <col min="7194" max="7194" width="22.28515625" style="4" customWidth="1"/>
    <col min="7195" max="7424" width="9.140625" style="4"/>
    <col min="7425" max="7425" width="21.140625" style="4" customWidth="1"/>
    <col min="7426" max="7426" width="7.5703125" style="4" customWidth="1"/>
    <col min="7427" max="7427" width="6.28515625" style="4" customWidth="1"/>
    <col min="7428" max="7428" width="10.42578125" style="4" customWidth="1"/>
    <col min="7429" max="7430" width="10.5703125" style="4" customWidth="1"/>
    <col min="7431" max="7431" width="7" style="4" customWidth="1"/>
    <col min="7432" max="7432" width="9.42578125" style="4" customWidth="1"/>
    <col min="7433" max="7434" width="8.42578125" style="4" customWidth="1"/>
    <col min="7435" max="7435" width="10" style="4" customWidth="1"/>
    <col min="7436" max="7436" width="9.7109375" style="4" customWidth="1"/>
    <col min="7437" max="7437" width="9.5703125" style="4" customWidth="1"/>
    <col min="7438" max="7438" width="9.85546875" style="4" customWidth="1"/>
    <col min="7439" max="7439" width="8.85546875" style="4" customWidth="1"/>
    <col min="7440" max="7441" width="8.7109375" style="4" customWidth="1"/>
    <col min="7442" max="7442" width="8.28515625" style="4" customWidth="1"/>
    <col min="7443" max="7443" width="11" style="4" customWidth="1"/>
    <col min="7444" max="7444" width="11.42578125" style="4" customWidth="1"/>
    <col min="7445" max="7445" width="11" style="4" customWidth="1"/>
    <col min="7446" max="7448" width="0" style="4" hidden="1" customWidth="1"/>
    <col min="7449" max="7449" width="9.140625" style="4"/>
    <col min="7450" max="7450" width="22.28515625" style="4" customWidth="1"/>
    <col min="7451" max="7680" width="9.140625" style="4"/>
    <col min="7681" max="7681" width="21.140625" style="4" customWidth="1"/>
    <col min="7682" max="7682" width="7.5703125" style="4" customWidth="1"/>
    <col min="7683" max="7683" width="6.28515625" style="4" customWidth="1"/>
    <col min="7684" max="7684" width="10.42578125" style="4" customWidth="1"/>
    <col min="7685" max="7686" width="10.5703125" style="4" customWidth="1"/>
    <col min="7687" max="7687" width="7" style="4" customWidth="1"/>
    <col min="7688" max="7688" width="9.42578125" style="4" customWidth="1"/>
    <col min="7689" max="7690" width="8.42578125" style="4" customWidth="1"/>
    <col min="7691" max="7691" width="10" style="4" customWidth="1"/>
    <col min="7692" max="7692" width="9.7109375" style="4" customWidth="1"/>
    <col min="7693" max="7693" width="9.5703125" style="4" customWidth="1"/>
    <col min="7694" max="7694" width="9.85546875" style="4" customWidth="1"/>
    <col min="7695" max="7695" width="8.85546875" style="4" customWidth="1"/>
    <col min="7696" max="7697" width="8.7109375" style="4" customWidth="1"/>
    <col min="7698" max="7698" width="8.28515625" style="4" customWidth="1"/>
    <col min="7699" max="7699" width="11" style="4" customWidth="1"/>
    <col min="7700" max="7700" width="11.42578125" style="4" customWidth="1"/>
    <col min="7701" max="7701" width="11" style="4" customWidth="1"/>
    <col min="7702" max="7704" width="0" style="4" hidden="1" customWidth="1"/>
    <col min="7705" max="7705" width="9.140625" style="4"/>
    <col min="7706" max="7706" width="22.28515625" style="4" customWidth="1"/>
    <col min="7707" max="7936" width="9.140625" style="4"/>
    <col min="7937" max="7937" width="21.140625" style="4" customWidth="1"/>
    <col min="7938" max="7938" width="7.5703125" style="4" customWidth="1"/>
    <col min="7939" max="7939" width="6.28515625" style="4" customWidth="1"/>
    <col min="7940" max="7940" width="10.42578125" style="4" customWidth="1"/>
    <col min="7941" max="7942" width="10.5703125" style="4" customWidth="1"/>
    <col min="7943" max="7943" width="7" style="4" customWidth="1"/>
    <col min="7944" max="7944" width="9.42578125" style="4" customWidth="1"/>
    <col min="7945" max="7946" width="8.42578125" style="4" customWidth="1"/>
    <col min="7947" max="7947" width="10" style="4" customWidth="1"/>
    <col min="7948" max="7948" width="9.7109375" style="4" customWidth="1"/>
    <col min="7949" max="7949" width="9.5703125" style="4" customWidth="1"/>
    <col min="7950" max="7950" width="9.85546875" style="4" customWidth="1"/>
    <col min="7951" max="7951" width="8.85546875" style="4" customWidth="1"/>
    <col min="7952" max="7953" width="8.7109375" style="4" customWidth="1"/>
    <col min="7954" max="7954" width="8.28515625" style="4" customWidth="1"/>
    <col min="7955" max="7955" width="11" style="4" customWidth="1"/>
    <col min="7956" max="7956" width="11.42578125" style="4" customWidth="1"/>
    <col min="7957" max="7957" width="11" style="4" customWidth="1"/>
    <col min="7958" max="7960" width="0" style="4" hidden="1" customWidth="1"/>
    <col min="7961" max="7961" width="9.140625" style="4"/>
    <col min="7962" max="7962" width="22.28515625" style="4" customWidth="1"/>
    <col min="7963" max="8192" width="9.140625" style="4"/>
    <col min="8193" max="8193" width="21.140625" style="4" customWidth="1"/>
    <col min="8194" max="8194" width="7.5703125" style="4" customWidth="1"/>
    <col min="8195" max="8195" width="6.28515625" style="4" customWidth="1"/>
    <col min="8196" max="8196" width="10.42578125" style="4" customWidth="1"/>
    <col min="8197" max="8198" width="10.5703125" style="4" customWidth="1"/>
    <col min="8199" max="8199" width="7" style="4" customWidth="1"/>
    <col min="8200" max="8200" width="9.42578125" style="4" customWidth="1"/>
    <col min="8201" max="8202" width="8.42578125" style="4" customWidth="1"/>
    <col min="8203" max="8203" width="10" style="4" customWidth="1"/>
    <col min="8204" max="8204" width="9.7109375" style="4" customWidth="1"/>
    <col min="8205" max="8205" width="9.5703125" style="4" customWidth="1"/>
    <col min="8206" max="8206" width="9.85546875" style="4" customWidth="1"/>
    <col min="8207" max="8207" width="8.85546875" style="4" customWidth="1"/>
    <col min="8208" max="8209" width="8.7109375" style="4" customWidth="1"/>
    <col min="8210" max="8210" width="8.28515625" style="4" customWidth="1"/>
    <col min="8211" max="8211" width="11" style="4" customWidth="1"/>
    <col min="8212" max="8212" width="11.42578125" style="4" customWidth="1"/>
    <col min="8213" max="8213" width="11" style="4" customWidth="1"/>
    <col min="8214" max="8216" width="0" style="4" hidden="1" customWidth="1"/>
    <col min="8217" max="8217" width="9.140625" style="4"/>
    <col min="8218" max="8218" width="22.28515625" style="4" customWidth="1"/>
    <col min="8219" max="8448" width="9.140625" style="4"/>
    <col min="8449" max="8449" width="21.140625" style="4" customWidth="1"/>
    <col min="8450" max="8450" width="7.5703125" style="4" customWidth="1"/>
    <col min="8451" max="8451" width="6.28515625" style="4" customWidth="1"/>
    <col min="8452" max="8452" width="10.42578125" style="4" customWidth="1"/>
    <col min="8453" max="8454" width="10.5703125" style="4" customWidth="1"/>
    <col min="8455" max="8455" width="7" style="4" customWidth="1"/>
    <col min="8456" max="8456" width="9.42578125" style="4" customWidth="1"/>
    <col min="8457" max="8458" width="8.42578125" style="4" customWidth="1"/>
    <col min="8459" max="8459" width="10" style="4" customWidth="1"/>
    <col min="8460" max="8460" width="9.7109375" style="4" customWidth="1"/>
    <col min="8461" max="8461" width="9.5703125" style="4" customWidth="1"/>
    <col min="8462" max="8462" width="9.85546875" style="4" customWidth="1"/>
    <col min="8463" max="8463" width="8.85546875" style="4" customWidth="1"/>
    <col min="8464" max="8465" width="8.7109375" style="4" customWidth="1"/>
    <col min="8466" max="8466" width="8.28515625" style="4" customWidth="1"/>
    <col min="8467" max="8467" width="11" style="4" customWidth="1"/>
    <col min="8468" max="8468" width="11.42578125" style="4" customWidth="1"/>
    <col min="8469" max="8469" width="11" style="4" customWidth="1"/>
    <col min="8470" max="8472" width="0" style="4" hidden="1" customWidth="1"/>
    <col min="8473" max="8473" width="9.140625" style="4"/>
    <col min="8474" max="8474" width="22.28515625" style="4" customWidth="1"/>
    <col min="8475" max="8704" width="9.140625" style="4"/>
    <col min="8705" max="8705" width="21.140625" style="4" customWidth="1"/>
    <col min="8706" max="8706" width="7.5703125" style="4" customWidth="1"/>
    <col min="8707" max="8707" width="6.28515625" style="4" customWidth="1"/>
    <col min="8708" max="8708" width="10.42578125" style="4" customWidth="1"/>
    <col min="8709" max="8710" width="10.5703125" style="4" customWidth="1"/>
    <col min="8711" max="8711" width="7" style="4" customWidth="1"/>
    <col min="8712" max="8712" width="9.42578125" style="4" customWidth="1"/>
    <col min="8713" max="8714" width="8.42578125" style="4" customWidth="1"/>
    <col min="8715" max="8715" width="10" style="4" customWidth="1"/>
    <col min="8716" max="8716" width="9.7109375" style="4" customWidth="1"/>
    <col min="8717" max="8717" width="9.5703125" style="4" customWidth="1"/>
    <col min="8718" max="8718" width="9.85546875" style="4" customWidth="1"/>
    <col min="8719" max="8719" width="8.85546875" style="4" customWidth="1"/>
    <col min="8720" max="8721" width="8.7109375" style="4" customWidth="1"/>
    <col min="8722" max="8722" width="8.28515625" style="4" customWidth="1"/>
    <col min="8723" max="8723" width="11" style="4" customWidth="1"/>
    <col min="8724" max="8724" width="11.42578125" style="4" customWidth="1"/>
    <col min="8725" max="8725" width="11" style="4" customWidth="1"/>
    <col min="8726" max="8728" width="0" style="4" hidden="1" customWidth="1"/>
    <col min="8729" max="8729" width="9.140625" style="4"/>
    <col min="8730" max="8730" width="22.28515625" style="4" customWidth="1"/>
    <col min="8731" max="8960" width="9.140625" style="4"/>
    <col min="8961" max="8961" width="21.140625" style="4" customWidth="1"/>
    <col min="8962" max="8962" width="7.5703125" style="4" customWidth="1"/>
    <col min="8963" max="8963" width="6.28515625" style="4" customWidth="1"/>
    <col min="8964" max="8964" width="10.42578125" style="4" customWidth="1"/>
    <col min="8965" max="8966" width="10.5703125" style="4" customWidth="1"/>
    <col min="8967" max="8967" width="7" style="4" customWidth="1"/>
    <col min="8968" max="8968" width="9.42578125" style="4" customWidth="1"/>
    <col min="8969" max="8970" width="8.42578125" style="4" customWidth="1"/>
    <col min="8971" max="8971" width="10" style="4" customWidth="1"/>
    <col min="8972" max="8972" width="9.7109375" style="4" customWidth="1"/>
    <col min="8973" max="8973" width="9.5703125" style="4" customWidth="1"/>
    <col min="8974" max="8974" width="9.85546875" style="4" customWidth="1"/>
    <col min="8975" max="8975" width="8.85546875" style="4" customWidth="1"/>
    <col min="8976" max="8977" width="8.7109375" style="4" customWidth="1"/>
    <col min="8978" max="8978" width="8.28515625" style="4" customWidth="1"/>
    <col min="8979" max="8979" width="11" style="4" customWidth="1"/>
    <col min="8980" max="8980" width="11.42578125" style="4" customWidth="1"/>
    <col min="8981" max="8981" width="11" style="4" customWidth="1"/>
    <col min="8982" max="8984" width="0" style="4" hidden="1" customWidth="1"/>
    <col min="8985" max="8985" width="9.140625" style="4"/>
    <col min="8986" max="8986" width="22.28515625" style="4" customWidth="1"/>
    <col min="8987" max="9216" width="9.140625" style="4"/>
    <col min="9217" max="9217" width="21.140625" style="4" customWidth="1"/>
    <col min="9218" max="9218" width="7.5703125" style="4" customWidth="1"/>
    <col min="9219" max="9219" width="6.28515625" style="4" customWidth="1"/>
    <col min="9220" max="9220" width="10.42578125" style="4" customWidth="1"/>
    <col min="9221" max="9222" width="10.5703125" style="4" customWidth="1"/>
    <col min="9223" max="9223" width="7" style="4" customWidth="1"/>
    <col min="9224" max="9224" width="9.42578125" style="4" customWidth="1"/>
    <col min="9225" max="9226" width="8.42578125" style="4" customWidth="1"/>
    <col min="9227" max="9227" width="10" style="4" customWidth="1"/>
    <col min="9228" max="9228" width="9.7109375" style="4" customWidth="1"/>
    <col min="9229" max="9229" width="9.5703125" style="4" customWidth="1"/>
    <col min="9230" max="9230" width="9.85546875" style="4" customWidth="1"/>
    <col min="9231" max="9231" width="8.85546875" style="4" customWidth="1"/>
    <col min="9232" max="9233" width="8.7109375" style="4" customWidth="1"/>
    <col min="9234" max="9234" width="8.28515625" style="4" customWidth="1"/>
    <col min="9235" max="9235" width="11" style="4" customWidth="1"/>
    <col min="9236" max="9236" width="11.42578125" style="4" customWidth="1"/>
    <col min="9237" max="9237" width="11" style="4" customWidth="1"/>
    <col min="9238" max="9240" width="0" style="4" hidden="1" customWidth="1"/>
    <col min="9241" max="9241" width="9.140625" style="4"/>
    <col min="9242" max="9242" width="22.28515625" style="4" customWidth="1"/>
    <col min="9243" max="9472" width="9.140625" style="4"/>
    <col min="9473" max="9473" width="21.140625" style="4" customWidth="1"/>
    <col min="9474" max="9474" width="7.5703125" style="4" customWidth="1"/>
    <col min="9475" max="9475" width="6.28515625" style="4" customWidth="1"/>
    <col min="9476" max="9476" width="10.42578125" style="4" customWidth="1"/>
    <col min="9477" max="9478" width="10.5703125" style="4" customWidth="1"/>
    <col min="9479" max="9479" width="7" style="4" customWidth="1"/>
    <col min="9480" max="9480" width="9.42578125" style="4" customWidth="1"/>
    <col min="9481" max="9482" width="8.42578125" style="4" customWidth="1"/>
    <col min="9483" max="9483" width="10" style="4" customWidth="1"/>
    <col min="9484" max="9484" width="9.7109375" style="4" customWidth="1"/>
    <col min="9485" max="9485" width="9.5703125" style="4" customWidth="1"/>
    <col min="9486" max="9486" width="9.85546875" style="4" customWidth="1"/>
    <col min="9487" max="9487" width="8.85546875" style="4" customWidth="1"/>
    <col min="9488" max="9489" width="8.7109375" style="4" customWidth="1"/>
    <col min="9490" max="9490" width="8.28515625" style="4" customWidth="1"/>
    <col min="9491" max="9491" width="11" style="4" customWidth="1"/>
    <col min="9492" max="9492" width="11.42578125" style="4" customWidth="1"/>
    <col min="9493" max="9493" width="11" style="4" customWidth="1"/>
    <col min="9494" max="9496" width="0" style="4" hidden="1" customWidth="1"/>
    <col min="9497" max="9497" width="9.140625" style="4"/>
    <col min="9498" max="9498" width="22.28515625" style="4" customWidth="1"/>
    <col min="9499" max="9728" width="9.140625" style="4"/>
    <col min="9729" max="9729" width="21.140625" style="4" customWidth="1"/>
    <col min="9730" max="9730" width="7.5703125" style="4" customWidth="1"/>
    <col min="9731" max="9731" width="6.28515625" style="4" customWidth="1"/>
    <col min="9732" max="9732" width="10.42578125" style="4" customWidth="1"/>
    <col min="9733" max="9734" width="10.5703125" style="4" customWidth="1"/>
    <col min="9735" max="9735" width="7" style="4" customWidth="1"/>
    <col min="9736" max="9736" width="9.42578125" style="4" customWidth="1"/>
    <col min="9737" max="9738" width="8.42578125" style="4" customWidth="1"/>
    <col min="9739" max="9739" width="10" style="4" customWidth="1"/>
    <col min="9740" max="9740" width="9.7109375" style="4" customWidth="1"/>
    <col min="9741" max="9741" width="9.5703125" style="4" customWidth="1"/>
    <col min="9742" max="9742" width="9.85546875" style="4" customWidth="1"/>
    <col min="9743" max="9743" width="8.85546875" style="4" customWidth="1"/>
    <col min="9744" max="9745" width="8.7109375" style="4" customWidth="1"/>
    <col min="9746" max="9746" width="8.28515625" style="4" customWidth="1"/>
    <col min="9747" max="9747" width="11" style="4" customWidth="1"/>
    <col min="9748" max="9748" width="11.42578125" style="4" customWidth="1"/>
    <col min="9749" max="9749" width="11" style="4" customWidth="1"/>
    <col min="9750" max="9752" width="0" style="4" hidden="1" customWidth="1"/>
    <col min="9753" max="9753" width="9.140625" style="4"/>
    <col min="9754" max="9754" width="22.28515625" style="4" customWidth="1"/>
    <col min="9755" max="9984" width="9.140625" style="4"/>
    <col min="9985" max="9985" width="21.140625" style="4" customWidth="1"/>
    <col min="9986" max="9986" width="7.5703125" style="4" customWidth="1"/>
    <col min="9987" max="9987" width="6.28515625" style="4" customWidth="1"/>
    <col min="9988" max="9988" width="10.42578125" style="4" customWidth="1"/>
    <col min="9989" max="9990" width="10.5703125" style="4" customWidth="1"/>
    <col min="9991" max="9991" width="7" style="4" customWidth="1"/>
    <col min="9992" max="9992" width="9.42578125" style="4" customWidth="1"/>
    <col min="9993" max="9994" width="8.42578125" style="4" customWidth="1"/>
    <col min="9995" max="9995" width="10" style="4" customWidth="1"/>
    <col min="9996" max="9996" width="9.7109375" style="4" customWidth="1"/>
    <col min="9997" max="9997" width="9.5703125" style="4" customWidth="1"/>
    <col min="9998" max="9998" width="9.85546875" style="4" customWidth="1"/>
    <col min="9999" max="9999" width="8.85546875" style="4" customWidth="1"/>
    <col min="10000" max="10001" width="8.7109375" style="4" customWidth="1"/>
    <col min="10002" max="10002" width="8.28515625" style="4" customWidth="1"/>
    <col min="10003" max="10003" width="11" style="4" customWidth="1"/>
    <col min="10004" max="10004" width="11.42578125" style="4" customWidth="1"/>
    <col min="10005" max="10005" width="11" style="4" customWidth="1"/>
    <col min="10006" max="10008" width="0" style="4" hidden="1" customWidth="1"/>
    <col min="10009" max="10009" width="9.140625" style="4"/>
    <col min="10010" max="10010" width="22.28515625" style="4" customWidth="1"/>
    <col min="10011" max="10240" width="9.140625" style="4"/>
    <col min="10241" max="10241" width="21.140625" style="4" customWidth="1"/>
    <col min="10242" max="10242" width="7.5703125" style="4" customWidth="1"/>
    <col min="10243" max="10243" width="6.28515625" style="4" customWidth="1"/>
    <col min="10244" max="10244" width="10.42578125" style="4" customWidth="1"/>
    <col min="10245" max="10246" width="10.5703125" style="4" customWidth="1"/>
    <col min="10247" max="10247" width="7" style="4" customWidth="1"/>
    <col min="10248" max="10248" width="9.42578125" style="4" customWidth="1"/>
    <col min="10249" max="10250" width="8.42578125" style="4" customWidth="1"/>
    <col min="10251" max="10251" width="10" style="4" customWidth="1"/>
    <col min="10252" max="10252" width="9.7109375" style="4" customWidth="1"/>
    <col min="10253" max="10253" width="9.5703125" style="4" customWidth="1"/>
    <col min="10254" max="10254" width="9.85546875" style="4" customWidth="1"/>
    <col min="10255" max="10255" width="8.85546875" style="4" customWidth="1"/>
    <col min="10256" max="10257" width="8.7109375" style="4" customWidth="1"/>
    <col min="10258" max="10258" width="8.28515625" style="4" customWidth="1"/>
    <col min="10259" max="10259" width="11" style="4" customWidth="1"/>
    <col min="10260" max="10260" width="11.42578125" style="4" customWidth="1"/>
    <col min="10261" max="10261" width="11" style="4" customWidth="1"/>
    <col min="10262" max="10264" width="0" style="4" hidden="1" customWidth="1"/>
    <col min="10265" max="10265" width="9.140625" style="4"/>
    <col min="10266" max="10266" width="22.28515625" style="4" customWidth="1"/>
    <col min="10267" max="10496" width="9.140625" style="4"/>
    <col min="10497" max="10497" width="21.140625" style="4" customWidth="1"/>
    <col min="10498" max="10498" width="7.5703125" style="4" customWidth="1"/>
    <col min="10499" max="10499" width="6.28515625" style="4" customWidth="1"/>
    <col min="10500" max="10500" width="10.42578125" style="4" customWidth="1"/>
    <col min="10501" max="10502" width="10.5703125" style="4" customWidth="1"/>
    <col min="10503" max="10503" width="7" style="4" customWidth="1"/>
    <col min="10504" max="10504" width="9.42578125" style="4" customWidth="1"/>
    <col min="10505" max="10506" width="8.42578125" style="4" customWidth="1"/>
    <col min="10507" max="10507" width="10" style="4" customWidth="1"/>
    <col min="10508" max="10508" width="9.7109375" style="4" customWidth="1"/>
    <col min="10509" max="10509" width="9.5703125" style="4" customWidth="1"/>
    <col min="10510" max="10510" width="9.85546875" style="4" customWidth="1"/>
    <col min="10511" max="10511" width="8.85546875" style="4" customWidth="1"/>
    <col min="10512" max="10513" width="8.7109375" style="4" customWidth="1"/>
    <col min="10514" max="10514" width="8.28515625" style="4" customWidth="1"/>
    <col min="10515" max="10515" width="11" style="4" customWidth="1"/>
    <col min="10516" max="10516" width="11.42578125" style="4" customWidth="1"/>
    <col min="10517" max="10517" width="11" style="4" customWidth="1"/>
    <col min="10518" max="10520" width="0" style="4" hidden="1" customWidth="1"/>
    <col min="10521" max="10521" width="9.140625" style="4"/>
    <col min="10522" max="10522" width="22.28515625" style="4" customWidth="1"/>
    <col min="10523" max="10752" width="9.140625" style="4"/>
    <col min="10753" max="10753" width="21.140625" style="4" customWidth="1"/>
    <col min="10754" max="10754" width="7.5703125" style="4" customWidth="1"/>
    <col min="10755" max="10755" width="6.28515625" style="4" customWidth="1"/>
    <col min="10756" max="10756" width="10.42578125" style="4" customWidth="1"/>
    <col min="10757" max="10758" width="10.5703125" style="4" customWidth="1"/>
    <col min="10759" max="10759" width="7" style="4" customWidth="1"/>
    <col min="10760" max="10760" width="9.42578125" style="4" customWidth="1"/>
    <col min="10761" max="10762" width="8.42578125" style="4" customWidth="1"/>
    <col min="10763" max="10763" width="10" style="4" customWidth="1"/>
    <col min="10764" max="10764" width="9.7109375" style="4" customWidth="1"/>
    <col min="10765" max="10765" width="9.5703125" style="4" customWidth="1"/>
    <col min="10766" max="10766" width="9.85546875" style="4" customWidth="1"/>
    <col min="10767" max="10767" width="8.85546875" style="4" customWidth="1"/>
    <col min="10768" max="10769" width="8.7109375" style="4" customWidth="1"/>
    <col min="10770" max="10770" width="8.28515625" style="4" customWidth="1"/>
    <col min="10771" max="10771" width="11" style="4" customWidth="1"/>
    <col min="10772" max="10772" width="11.42578125" style="4" customWidth="1"/>
    <col min="10773" max="10773" width="11" style="4" customWidth="1"/>
    <col min="10774" max="10776" width="0" style="4" hidden="1" customWidth="1"/>
    <col min="10777" max="10777" width="9.140625" style="4"/>
    <col min="10778" max="10778" width="22.28515625" style="4" customWidth="1"/>
    <col min="10779" max="11008" width="9.140625" style="4"/>
    <col min="11009" max="11009" width="21.140625" style="4" customWidth="1"/>
    <col min="11010" max="11010" width="7.5703125" style="4" customWidth="1"/>
    <col min="11011" max="11011" width="6.28515625" style="4" customWidth="1"/>
    <col min="11012" max="11012" width="10.42578125" style="4" customWidth="1"/>
    <col min="11013" max="11014" width="10.5703125" style="4" customWidth="1"/>
    <col min="11015" max="11015" width="7" style="4" customWidth="1"/>
    <col min="11016" max="11016" width="9.42578125" style="4" customWidth="1"/>
    <col min="11017" max="11018" width="8.42578125" style="4" customWidth="1"/>
    <col min="11019" max="11019" width="10" style="4" customWidth="1"/>
    <col min="11020" max="11020" width="9.7109375" style="4" customWidth="1"/>
    <col min="11021" max="11021" width="9.5703125" style="4" customWidth="1"/>
    <col min="11022" max="11022" width="9.85546875" style="4" customWidth="1"/>
    <col min="11023" max="11023" width="8.85546875" style="4" customWidth="1"/>
    <col min="11024" max="11025" width="8.7109375" style="4" customWidth="1"/>
    <col min="11026" max="11026" width="8.28515625" style="4" customWidth="1"/>
    <col min="11027" max="11027" width="11" style="4" customWidth="1"/>
    <col min="11028" max="11028" width="11.42578125" style="4" customWidth="1"/>
    <col min="11029" max="11029" width="11" style="4" customWidth="1"/>
    <col min="11030" max="11032" width="0" style="4" hidden="1" customWidth="1"/>
    <col min="11033" max="11033" width="9.140625" style="4"/>
    <col min="11034" max="11034" width="22.28515625" style="4" customWidth="1"/>
    <col min="11035" max="11264" width="9.140625" style="4"/>
    <col min="11265" max="11265" width="21.140625" style="4" customWidth="1"/>
    <col min="11266" max="11266" width="7.5703125" style="4" customWidth="1"/>
    <col min="11267" max="11267" width="6.28515625" style="4" customWidth="1"/>
    <col min="11268" max="11268" width="10.42578125" style="4" customWidth="1"/>
    <col min="11269" max="11270" width="10.5703125" style="4" customWidth="1"/>
    <col min="11271" max="11271" width="7" style="4" customWidth="1"/>
    <col min="11272" max="11272" width="9.42578125" style="4" customWidth="1"/>
    <col min="11273" max="11274" width="8.42578125" style="4" customWidth="1"/>
    <col min="11275" max="11275" width="10" style="4" customWidth="1"/>
    <col min="11276" max="11276" width="9.7109375" style="4" customWidth="1"/>
    <col min="11277" max="11277" width="9.5703125" style="4" customWidth="1"/>
    <col min="11278" max="11278" width="9.85546875" style="4" customWidth="1"/>
    <col min="11279" max="11279" width="8.85546875" style="4" customWidth="1"/>
    <col min="11280" max="11281" width="8.7109375" style="4" customWidth="1"/>
    <col min="11282" max="11282" width="8.28515625" style="4" customWidth="1"/>
    <col min="11283" max="11283" width="11" style="4" customWidth="1"/>
    <col min="11284" max="11284" width="11.42578125" style="4" customWidth="1"/>
    <col min="11285" max="11285" width="11" style="4" customWidth="1"/>
    <col min="11286" max="11288" width="0" style="4" hidden="1" customWidth="1"/>
    <col min="11289" max="11289" width="9.140625" style="4"/>
    <col min="11290" max="11290" width="22.28515625" style="4" customWidth="1"/>
    <col min="11291" max="11520" width="9.140625" style="4"/>
    <col min="11521" max="11521" width="21.140625" style="4" customWidth="1"/>
    <col min="11522" max="11522" width="7.5703125" style="4" customWidth="1"/>
    <col min="11523" max="11523" width="6.28515625" style="4" customWidth="1"/>
    <col min="11524" max="11524" width="10.42578125" style="4" customWidth="1"/>
    <col min="11525" max="11526" width="10.5703125" style="4" customWidth="1"/>
    <col min="11527" max="11527" width="7" style="4" customWidth="1"/>
    <col min="11528" max="11528" width="9.42578125" style="4" customWidth="1"/>
    <col min="11529" max="11530" width="8.42578125" style="4" customWidth="1"/>
    <col min="11531" max="11531" width="10" style="4" customWidth="1"/>
    <col min="11532" max="11532" width="9.7109375" style="4" customWidth="1"/>
    <col min="11533" max="11533" width="9.5703125" style="4" customWidth="1"/>
    <col min="11534" max="11534" width="9.85546875" style="4" customWidth="1"/>
    <col min="11535" max="11535" width="8.85546875" style="4" customWidth="1"/>
    <col min="11536" max="11537" width="8.7109375" style="4" customWidth="1"/>
    <col min="11538" max="11538" width="8.28515625" style="4" customWidth="1"/>
    <col min="11539" max="11539" width="11" style="4" customWidth="1"/>
    <col min="11540" max="11540" width="11.42578125" style="4" customWidth="1"/>
    <col min="11541" max="11541" width="11" style="4" customWidth="1"/>
    <col min="11542" max="11544" width="0" style="4" hidden="1" customWidth="1"/>
    <col min="11545" max="11545" width="9.140625" style="4"/>
    <col min="11546" max="11546" width="22.28515625" style="4" customWidth="1"/>
    <col min="11547" max="11776" width="9.140625" style="4"/>
    <col min="11777" max="11777" width="21.140625" style="4" customWidth="1"/>
    <col min="11778" max="11778" width="7.5703125" style="4" customWidth="1"/>
    <col min="11779" max="11779" width="6.28515625" style="4" customWidth="1"/>
    <col min="11780" max="11780" width="10.42578125" style="4" customWidth="1"/>
    <col min="11781" max="11782" width="10.5703125" style="4" customWidth="1"/>
    <col min="11783" max="11783" width="7" style="4" customWidth="1"/>
    <col min="11784" max="11784" width="9.42578125" style="4" customWidth="1"/>
    <col min="11785" max="11786" width="8.42578125" style="4" customWidth="1"/>
    <col min="11787" max="11787" width="10" style="4" customWidth="1"/>
    <col min="11788" max="11788" width="9.7109375" style="4" customWidth="1"/>
    <col min="11789" max="11789" width="9.5703125" style="4" customWidth="1"/>
    <col min="11790" max="11790" width="9.85546875" style="4" customWidth="1"/>
    <col min="11791" max="11791" width="8.85546875" style="4" customWidth="1"/>
    <col min="11792" max="11793" width="8.7109375" style="4" customWidth="1"/>
    <col min="11794" max="11794" width="8.28515625" style="4" customWidth="1"/>
    <col min="11795" max="11795" width="11" style="4" customWidth="1"/>
    <col min="11796" max="11796" width="11.42578125" style="4" customWidth="1"/>
    <col min="11797" max="11797" width="11" style="4" customWidth="1"/>
    <col min="11798" max="11800" width="0" style="4" hidden="1" customWidth="1"/>
    <col min="11801" max="11801" width="9.140625" style="4"/>
    <col min="11802" max="11802" width="22.28515625" style="4" customWidth="1"/>
    <col min="11803" max="12032" width="9.140625" style="4"/>
    <col min="12033" max="12033" width="21.140625" style="4" customWidth="1"/>
    <col min="12034" max="12034" width="7.5703125" style="4" customWidth="1"/>
    <col min="12035" max="12035" width="6.28515625" style="4" customWidth="1"/>
    <col min="12036" max="12036" width="10.42578125" style="4" customWidth="1"/>
    <col min="12037" max="12038" width="10.5703125" style="4" customWidth="1"/>
    <col min="12039" max="12039" width="7" style="4" customWidth="1"/>
    <col min="12040" max="12040" width="9.42578125" style="4" customWidth="1"/>
    <col min="12041" max="12042" width="8.42578125" style="4" customWidth="1"/>
    <col min="12043" max="12043" width="10" style="4" customWidth="1"/>
    <col min="12044" max="12044" width="9.7109375" style="4" customWidth="1"/>
    <col min="12045" max="12045" width="9.5703125" style="4" customWidth="1"/>
    <col min="12046" max="12046" width="9.85546875" style="4" customWidth="1"/>
    <col min="12047" max="12047" width="8.85546875" style="4" customWidth="1"/>
    <col min="12048" max="12049" width="8.7109375" style="4" customWidth="1"/>
    <col min="12050" max="12050" width="8.28515625" style="4" customWidth="1"/>
    <col min="12051" max="12051" width="11" style="4" customWidth="1"/>
    <col min="12052" max="12052" width="11.42578125" style="4" customWidth="1"/>
    <col min="12053" max="12053" width="11" style="4" customWidth="1"/>
    <col min="12054" max="12056" width="0" style="4" hidden="1" customWidth="1"/>
    <col min="12057" max="12057" width="9.140625" style="4"/>
    <col min="12058" max="12058" width="22.28515625" style="4" customWidth="1"/>
    <col min="12059" max="12288" width="9.140625" style="4"/>
    <col min="12289" max="12289" width="21.140625" style="4" customWidth="1"/>
    <col min="12290" max="12290" width="7.5703125" style="4" customWidth="1"/>
    <col min="12291" max="12291" width="6.28515625" style="4" customWidth="1"/>
    <col min="12292" max="12292" width="10.42578125" style="4" customWidth="1"/>
    <col min="12293" max="12294" width="10.5703125" style="4" customWidth="1"/>
    <col min="12295" max="12295" width="7" style="4" customWidth="1"/>
    <col min="12296" max="12296" width="9.42578125" style="4" customWidth="1"/>
    <col min="12297" max="12298" width="8.42578125" style="4" customWidth="1"/>
    <col min="12299" max="12299" width="10" style="4" customWidth="1"/>
    <col min="12300" max="12300" width="9.7109375" style="4" customWidth="1"/>
    <col min="12301" max="12301" width="9.5703125" style="4" customWidth="1"/>
    <col min="12302" max="12302" width="9.85546875" style="4" customWidth="1"/>
    <col min="12303" max="12303" width="8.85546875" style="4" customWidth="1"/>
    <col min="12304" max="12305" width="8.7109375" style="4" customWidth="1"/>
    <col min="12306" max="12306" width="8.28515625" style="4" customWidth="1"/>
    <col min="12307" max="12307" width="11" style="4" customWidth="1"/>
    <col min="12308" max="12308" width="11.42578125" style="4" customWidth="1"/>
    <col min="12309" max="12309" width="11" style="4" customWidth="1"/>
    <col min="12310" max="12312" width="0" style="4" hidden="1" customWidth="1"/>
    <col min="12313" max="12313" width="9.140625" style="4"/>
    <col min="12314" max="12314" width="22.28515625" style="4" customWidth="1"/>
    <col min="12315" max="12544" width="9.140625" style="4"/>
    <col min="12545" max="12545" width="21.140625" style="4" customWidth="1"/>
    <col min="12546" max="12546" width="7.5703125" style="4" customWidth="1"/>
    <col min="12547" max="12547" width="6.28515625" style="4" customWidth="1"/>
    <col min="12548" max="12548" width="10.42578125" style="4" customWidth="1"/>
    <col min="12549" max="12550" width="10.5703125" style="4" customWidth="1"/>
    <col min="12551" max="12551" width="7" style="4" customWidth="1"/>
    <col min="12552" max="12552" width="9.42578125" style="4" customWidth="1"/>
    <col min="12553" max="12554" width="8.42578125" style="4" customWidth="1"/>
    <col min="12555" max="12555" width="10" style="4" customWidth="1"/>
    <col min="12556" max="12556" width="9.7109375" style="4" customWidth="1"/>
    <col min="12557" max="12557" width="9.5703125" style="4" customWidth="1"/>
    <col min="12558" max="12558" width="9.85546875" style="4" customWidth="1"/>
    <col min="12559" max="12559" width="8.85546875" style="4" customWidth="1"/>
    <col min="12560" max="12561" width="8.7109375" style="4" customWidth="1"/>
    <col min="12562" max="12562" width="8.28515625" style="4" customWidth="1"/>
    <col min="12563" max="12563" width="11" style="4" customWidth="1"/>
    <col min="12564" max="12564" width="11.42578125" style="4" customWidth="1"/>
    <col min="12565" max="12565" width="11" style="4" customWidth="1"/>
    <col min="12566" max="12568" width="0" style="4" hidden="1" customWidth="1"/>
    <col min="12569" max="12569" width="9.140625" style="4"/>
    <col min="12570" max="12570" width="22.28515625" style="4" customWidth="1"/>
    <col min="12571" max="12800" width="9.140625" style="4"/>
    <col min="12801" max="12801" width="21.140625" style="4" customWidth="1"/>
    <col min="12802" max="12802" width="7.5703125" style="4" customWidth="1"/>
    <col min="12803" max="12803" width="6.28515625" style="4" customWidth="1"/>
    <col min="12804" max="12804" width="10.42578125" style="4" customWidth="1"/>
    <col min="12805" max="12806" width="10.5703125" style="4" customWidth="1"/>
    <col min="12807" max="12807" width="7" style="4" customWidth="1"/>
    <col min="12808" max="12808" width="9.42578125" style="4" customWidth="1"/>
    <col min="12809" max="12810" width="8.42578125" style="4" customWidth="1"/>
    <col min="12811" max="12811" width="10" style="4" customWidth="1"/>
    <col min="12812" max="12812" width="9.7109375" style="4" customWidth="1"/>
    <col min="12813" max="12813" width="9.5703125" style="4" customWidth="1"/>
    <col min="12814" max="12814" width="9.85546875" style="4" customWidth="1"/>
    <col min="12815" max="12815" width="8.85546875" style="4" customWidth="1"/>
    <col min="12816" max="12817" width="8.7109375" style="4" customWidth="1"/>
    <col min="12818" max="12818" width="8.28515625" style="4" customWidth="1"/>
    <col min="12819" max="12819" width="11" style="4" customWidth="1"/>
    <col min="12820" max="12820" width="11.42578125" style="4" customWidth="1"/>
    <col min="12821" max="12821" width="11" style="4" customWidth="1"/>
    <col min="12822" max="12824" width="0" style="4" hidden="1" customWidth="1"/>
    <col min="12825" max="12825" width="9.140625" style="4"/>
    <col min="12826" max="12826" width="22.28515625" style="4" customWidth="1"/>
    <col min="12827" max="13056" width="9.140625" style="4"/>
    <col min="13057" max="13057" width="21.140625" style="4" customWidth="1"/>
    <col min="13058" max="13058" width="7.5703125" style="4" customWidth="1"/>
    <col min="13059" max="13059" width="6.28515625" style="4" customWidth="1"/>
    <col min="13060" max="13060" width="10.42578125" style="4" customWidth="1"/>
    <col min="13061" max="13062" width="10.5703125" style="4" customWidth="1"/>
    <col min="13063" max="13063" width="7" style="4" customWidth="1"/>
    <col min="13064" max="13064" width="9.42578125" style="4" customWidth="1"/>
    <col min="13065" max="13066" width="8.42578125" style="4" customWidth="1"/>
    <col min="13067" max="13067" width="10" style="4" customWidth="1"/>
    <col min="13068" max="13068" width="9.7109375" style="4" customWidth="1"/>
    <col min="13069" max="13069" width="9.5703125" style="4" customWidth="1"/>
    <col min="13070" max="13070" width="9.85546875" style="4" customWidth="1"/>
    <col min="13071" max="13071" width="8.85546875" style="4" customWidth="1"/>
    <col min="13072" max="13073" width="8.7109375" style="4" customWidth="1"/>
    <col min="13074" max="13074" width="8.28515625" style="4" customWidth="1"/>
    <col min="13075" max="13075" width="11" style="4" customWidth="1"/>
    <col min="13076" max="13076" width="11.42578125" style="4" customWidth="1"/>
    <col min="13077" max="13077" width="11" style="4" customWidth="1"/>
    <col min="13078" max="13080" width="0" style="4" hidden="1" customWidth="1"/>
    <col min="13081" max="13081" width="9.140625" style="4"/>
    <col min="13082" max="13082" width="22.28515625" style="4" customWidth="1"/>
    <col min="13083" max="13312" width="9.140625" style="4"/>
    <col min="13313" max="13313" width="21.140625" style="4" customWidth="1"/>
    <col min="13314" max="13314" width="7.5703125" style="4" customWidth="1"/>
    <col min="13315" max="13315" width="6.28515625" style="4" customWidth="1"/>
    <col min="13316" max="13316" width="10.42578125" style="4" customWidth="1"/>
    <col min="13317" max="13318" width="10.5703125" style="4" customWidth="1"/>
    <col min="13319" max="13319" width="7" style="4" customWidth="1"/>
    <col min="13320" max="13320" width="9.42578125" style="4" customWidth="1"/>
    <col min="13321" max="13322" width="8.42578125" style="4" customWidth="1"/>
    <col min="13323" max="13323" width="10" style="4" customWidth="1"/>
    <col min="13324" max="13324" width="9.7109375" style="4" customWidth="1"/>
    <col min="13325" max="13325" width="9.5703125" style="4" customWidth="1"/>
    <col min="13326" max="13326" width="9.85546875" style="4" customWidth="1"/>
    <col min="13327" max="13327" width="8.85546875" style="4" customWidth="1"/>
    <col min="13328" max="13329" width="8.7109375" style="4" customWidth="1"/>
    <col min="13330" max="13330" width="8.28515625" style="4" customWidth="1"/>
    <col min="13331" max="13331" width="11" style="4" customWidth="1"/>
    <col min="13332" max="13332" width="11.42578125" style="4" customWidth="1"/>
    <col min="13333" max="13333" width="11" style="4" customWidth="1"/>
    <col min="13334" max="13336" width="0" style="4" hidden="1" customWidth="1"/>
    <col min="13337" max="13337" width="9.140625" style="4"/>
    <col min="13338" max="13338" width="22.28515625" style="4" customWidth="1"/>
    <col min="13339" max="13568" width="9.140625" style="4"/>
    <col min="13569" max="13569" width="21.140625" style="4" customWidth="1"/>
    <col min="13570" max="13570" width="7.5703125" style="4" customWidth="1"/>
    <col min="13571" max="13571" width="6.28515625" style="4" customWidth="1"/>
    <col min="13572" max="13572" width="10.42578125" style="4" customWidth="1"/>
    <col min="13573" max="13574" width="10.5703125" style="4" customWidth="1"/>
    <col min="13575" max="13575" width="7" style="4" customWidth="1"/>
    <col min="13576" max="13576" width="9.42578125" style="4" customWidth="1"/>
    <col min="13577" max="13578" width="8.42578125" style="4" customWidth="1"/>
    <col min="13579" max="13579" width="10" style="4" customWidth="1"/>
    <col min="13580" max="13580" width="9.7109375" style="4" customWidth="1"/>
    <col min="13581" max="13581" width="9.5703125" style="4" customWidth="1"/>
    <col min="13582" max="13582" width="9.85546875" style="4" customWidth="1"/>
    <col min="13583" max="13583" width="8.85546875" style="4" customWidth="1"/>
    <col min="13584" max="13585" width="8.7109375" style="4" customWidth="1"/>
    <col min="13586" max="13586" width="8.28515625" style="4" customWidth="1"/>
    <col min="13587" max="13587" width="11" style="4" customWidth="1"/>
    <col min="13588" max="13588" width="11.42578125" style="4" customWidth="1"/>
    <col min="13589" max="13589" width="11" style="4" customWidth="1"/>
    <col min="13590" max="13592" width="0" style="4" hidden="1" customWidth="1"/>
    <col min="13593" max="13593" width="9.140625" style="4"/>
    <col min="13594" max="13594" width="22.28515625" style="4" customWidth="1"/>
    <col min="13595" max="13824" width="9.140625" style="4"/>
    <col min="13825" max="13825" width="21.140625" style="4" customWidth="1"/>
    <col min="13826" max="13826" width="7.5703125" style="4" customWidth="1"/>
    <col min="13827" max="13827" width="6.28515625" style="4" customWidth="1"/>
    <col min="13828" max="13828" width="10.42578125" style="4" customWidth="1"/>
    <col min="13829" max="13830" width="10.5703125" style="4" customWidth="1"/>
    <col min="13831" max="13831" width="7" style="4" customWidth="1"/>
    <col min="13832" max="13832" width="9.42578125" style="4" customWidth="1"/>
    <col min="13833" max="13834" width="8.42578125" style="4" customWidth="1"/>
    <col min="13835" max="13835" width="10" style="4" customWidth="1"/>
    <col min="13836" max="13836" width="9.7109375" style="4" customWidth="1"/>
    <col min="13837" max="13837" width="9.5703125" style="4" customWidth="1"/>
    <col min="13838" max="13838" width="9.85546875" style="4" customWidth="1"/>
    <col min="13839" max="13839" width="8.85546875" style="4" customWidth="1"/>
    <col min="13840" max="13841" width="8.7109375" style="4" customWidth="1"/>
    <col min="13842" max="13842" width="8.28515625" style="4" customWidth="1"/>
    <col min="13843" max="13843" width="11" style="4" customWidth="1"/>
    <col min="13844" max="13844" width="11.42578125" style="4" customWidth="1"/>
    <col min="13845" max="13845" width="11" style="4" customWidth="1"/>
    <col min="13846" max="13848" width="0" style="4" hidden="1" customWidth="1"/>
    <col min="13849" max="13849" width="9.140625" style="4"/>
    <col min="13850" max="13850" width="22.28515625" style="4" customWidth="1"/>
    <col min="13851" max="14080" width="9.140625" style="4"/>
    <col min="14081" max="14081" width="21.140625" style="4" customWidth="1"/>
    <col min="14082" max="14082" width="7.5703125" style="4" customWidth="1"/>
    <col min="14083" max="14083" width="6.28515625" style="4" customWidth="1"/>
    <col min="14084" max="14084" width="10.42578125" style="4" customWidth="1"/>
    <col min="14085" max="14086" width="10.5703125" style="4" customWidth="1"/>
    <col min="14087" max="14087" width="7" style="4" customWidth="1"/>
    <col min="14088" max="14088" width="9.42578125" style="4" customWidth="1"/>
    <col min="14089" max="14090" width="8.42578125" style="4" customWidth="1"/>
    <col min="14091" max="14091" width="10" style="4" customWidth="1"/>
    <col min="14092" max="14092" width="9.7109375" style="4" customWidth="1"/>
    <col min="14093" max="14093" width="9.5703125" style="4" customWidth="1"/>
    <col min="14094" max="14094" width="9.85546875" style="4" customWidth="1"/>
    <col min="14095" max="14095" width="8.85546875" style="4" customWidth="1"/>
    <col min="14096" max="14097" width="8.7109375" style="4" customWidth="1"/>
    <col min="14098" max="14098" width="8.28515625" style="4" customWidth="1"/>
    <col min="14099" max="14099" width="11" style="4" customWidth="1"/>
    <col min="14100" max="14100" width="11.42578125" style="4" customWidth="1"/>
    <col min="14101" max="14101" width="11" style="4" customWidth="1"/>
    <col min="14102" max="14104" width="0" style="4" hidden="1" customWidth="1"/>
    <col min="14105" max="14105" width="9.140625" style="4"/>
    <col min="14106" max="14106" width="22.28515625" style="4" customWidth="1"/>
    <col min="14107" max="14336" width="9.140625" style="4"/>
    <col min="14337" max="14337" width="21.140625" style="4" customWidth="1"/>
    <col min="14338" max="14338" width="7.5703125" style="4" customWidth="1"/>
    <col min="14339" max="14339" width="6.28515625" style="4" customWidth="1"/>
    <col min="14340" max="14340" width="10.42578125" style="4" customWidth="1"/>
    <col min="14341" max="14342" width="10.5703125" style="4" customWidth="1"/>
    <col min="14343" max="14343" width="7" style="4" customWidth="1"/>
    <col min="14344" max="14344" width="9.42578125" style="4" customWidth="1"/>
    <col min="14345" max="14346" width="8.42578125" style="4" customWidth="1"/>
    <col min="14347" max="14347" width="10" style="4" customWidth="1"/>
    <col min="14348" max="14348" width="9.7109375" style="4" customWidth="1"/>
    <col min="14349" max="14349" width="9.5703125" style="4" customWidth="1"/>
    <col min="14350" max="14350" width="9.85546875" style="4" customWidth="1"/>
    <col min="14351" max="14351" width="8.85546875" style="4" customWidth="1"/>
    <col min="14352" max="14353" width="8.7109375" style="4" customWidth="1"/>
    <col min="14354" max="14354" width="8.28515625" style="4" customWidth="1"/>
    <col min="14355" max="14355" width="11" style="4" customWidth="1"/>
    <col min="14356" max="14356" width="11.42578125" style="4" customWidth="1"/>
    <col min="14357" max="14357" width="11" style="4" customWidth="1"/>
    <col min="14358" max="14360" width="0" style="4" hidden="1" customWidth="1"/>
    <col min="14361" max="14361" width="9.140625" style="4"/>
    <col min="14362" max="14362" width="22.28515625" style="4" customWidth="1"/>
    <col min="14363" max="14592" width="9.140625" style="4"/>
    <col min="14593" max="14593" width="21.140625" style="4" customWidth="1"/>
    <col min="14594" max="14594" width="7.5703125" style="4" customWidth="1"/>
    <col min="14595" max="14595" width="6.28515625" style="4" customWidth="1"/>
    <col min="14596" max="14596" width="10.42578125" style="4" customWidth="1"/>
    <col min="14597" max="14598" width="10.5703125" style="4" customWidth="1"/>
    <col min="14599" max="14599" width="7" style="4" customWidth="1"/>
    <col min="14600" max="14600" width="9.42578125" style="4" customWidth="1"/>
    <col min="14601" max="14602" width="8.42578125" style="4" customWidth="1"/>
    <col min="14603" max="14603" width="10" style="4" customWidth="1"/>
    <col min="14604" max="14604" width="9.7109375" style="4" customWidth="1"/>
    <col min="14605" max="14605" width="9.5703125" style="4" customWidth="1"/>
    <col min="14606" max="14606" width="9.85546875" style="4" customWidth="1"/>
    <col min="14607" max="14607" width="8.85546875" style="4" customWidth="1"/>
    <col min="14608" max="14609" width="8.7109375" style="4" customWidth="1"/>
    <col min="14610" max="14610" width="8.28515625" style="4" customWidth="1"/>
    <col min="14611" max="14611" width="11" style="4" customWidth="1"/>
    <col min="14612" max="14612" width="11.42578125" style="4" customWidth="1"/>
    <col min="14613" max="14613" width="11" style="4" customWidth="1"/>
    <col min="14614" max="14616" width="0" style="4" hidden="1" customWidth="1"/>
    <col min="14617" max="14617" width="9.140625" style="4"/>
    <col min="14618" max="14618" width="22.28515625" style="4" customWidth="1"/>
    <col min="14619" max="14848" width="9.140625" style="4"/>
    <col min="14849" max="14849" width="21.140625" style="4" customWidth="1"/>
    <col min="14850" max="14850" width="7.5703125" style="4" customWidth="1"/>
    <col min="14851" max="14851" width="6.28515625" style="4" customWidth="1"/>
    <col min="14852" max="14852" width="10.42578125" style="4" customWidth="1"/>
    <col min="14853" max="14854" width="10.5703125" style="4" customWidth="1"/>
    <col min="14855" max="14855" width="7" style="4" customWidth="1"/>
    <col min="14856" max="14856" width="9.42578125" style="4" customWidth="1"/>
    <col min="14857" max="14858" width="8.42578125" style="4" customWidth="1"/>
    <col min="14859" max="14859" width="10" style="4" customWidth="1"/>
    <col min="14860" max="14860" width="9.7109375" style="4" customWidth="1"/>
    <col min="14861" max="14861" width="9.5703125" style="4" customWidth="1"/>
    <col min="14862" max="14862" width="9.85546875" style="4" customWidth="1"/>
    <col min="14863" max="14863" width="8.85546875" style="4" customWidth="1"/>
    <col min="14864" max="14865" width="8.7109375" style="4" customWidth="1"/>
    <col min="14866" max="14866" width="8.28515625" style="4" customWidth="1"/>
    <col min="14867" max="14867" width="11" style="4" customWidth="1"/>
    <col min="14868" max="14868" width="11.42578125" style="4" customWidth="1"/>
    <col min="14869" max="14869" width="11" style="4" customWidth="1"/>
    <col min="14870" max="14872" width="0" style="4" hidden="1" customWidth="1"/>
    <col min="14873" max="14873" width="9.140625" style="4"/>
    <col min="14874" max="14874" width="22.28515625" style="4" customWidth="1"/>
    <col min="14875" max="15104" width="9.140625" style="4"/>
    <col min="15105" max="15105" width="21.140625" style="4" customWidth="1"/>
    <col min="15106" max="15106" width="7.5703125" style="4" customWidth="1"/>
    <col min="15107" max="15107" width="6.28515625" style="4" customWidth="1"/>
    <col min="15108" max="15108" width="10.42578125" style="4" customWidth="1"/>
    <col min="15109" max="15110" width="10.5703125" style="4" customWidth="1"/>
    <col min="15111" max="15111" width="7" style="4" customWidth="1"/>
    <col min="15112" max="15112" width="9.42578125" style="4" customWidth="1"/>
    <col min="15113" max="15114" width="8.42578125" style="4" customWidth="1"/>
    <col min="15115" max="15115" width="10" style="4" customWidth="1"/>
    <col min="15116" max="15116" width="9.7109375" style="4" customWidth="1"/>
    <col min="15117" max="15117" width="9.5703125" style="4" customWidth="1"/>
    <col min="15118" max="15118" width="9.85546875" style="4" customWidth="1"/>
    <col min="15119" max="15119" width="8.85546875" style="4" customWidth="1"/>
    <col min="15120" max="15121" width="8.7109375" style="4" customWidth="1"/>
    <col min="15122" max="15122" width="8.28515625" style="4" customWidth="1"/>
    <col min="15123" max="15123" width="11" style="4" customWidth="1"/>
    <col min="15124" max="15124" width="11.42578125" style="4" customWidth="1"/>
    <col min="15125" max="15125" width="11" style="4" customWidth="1"/>
    <col min="15126" max="15128" width="0" style="4" hidden="1" customWidth="1"/>
    <col min="15129" max="15129" width="9.140625" style="4"/>
    <col min="15130" max="15130" width="22.28515625" style="4" customWidth="1"/>
    <col min="15131" max="15360" width="9.140625" style="4"/>
    <col min="15361" max="15361" width="21.140625" style="4" customWidth="1"/>
    <col min="15362" max="15362" width="7.5703125" style="4" customWidth="1"/>
    <col min="15363" max="15363" width="6.28515625" style="4" customWidth="1"/>
    <col min="15364" max="15364" width="10.42578125" style="4" customWidth="1"/>
    <col min="15365" max="15366" width="10.5703125" style="4" customWidth="1"/>
    <col min="15367" max="15367" width="7" style="4" customWidth="1"/>
    <col min="15368" max="15368" width="9.42578125" style="4" customWidth="1"/>
    <col min="15369" max="15370" width="8.42578125" style="4" customWidth="1"/>
    <col min="15371" max="15371" width="10" style="4" customWidth="1"/>
    <col min="15372" max="15372" width="9.7109375" style="4" customWidth="1"/>
    <col min="15373" max="15373" width="9.5703125" style="4" customWidth="1"/>
    <col min="15374" max="15374" width="9.85546875" style="4" customWidth="1"/>
    <col min="15375" max="15375" width="8.85546875" style="4" customWidth="1"/>
    <col min="15376" max="15377" width="8.7109375" style="4" customWidth="1"/>
    <col min="15378" max="15378" width="8.28515625" style="4" customWidth="1"/>
    <col min="15379" max="15379" width="11" style="4" customWidth="1"/>
    <col min="15380" max="15380" width="11.42578125" style="4" customWidth="1"/>
    <col min="15381" max="15381" width="11" style="4" customWidth="1"/>
    <col min="15382" max="15384" width="0" style="4" hidden="1" customWidth="1"/>
    <col min="15385" max="15385" width="9.140625" style="4"/>
    <col min="15386" max="15386" width="22.28515625" style="4" customWidth="1"/>
    <col min="15387" max="15616" width="9.140625" style="4"/>
    <col min="15617" max="15617" width="21.140625" style="4" customWidth="1"/>
    <col min="15618" max="15618" width="7.5703125" style="4" customWidth="1"/>
    <col min="15619" max="15619" width="6.28515625" style="4" customWidth="1"/>
    <col min="15620" max="15620" width="10.42578125" style="4" customWidth="1"/>
    <col min="15621" max="15622" width="10.5703125" style="4" customWidth="1"/>
    <col min="15623" max="15623" width="7" style="4" customWidth="1"/>
    <col min="15624" max="15624" width="9.42578125" style="4" customWidth="1"/>
    <col min="15625" max="15626" width="8.42578125" style="4" customWidth="1"/>
    <col min="15627" max="15627" width="10" style="4" customWidth="1"/>
    <col min="15628" max="15628" width="9.7109375" style="4" customWidth="1"/>
    <col min="15629" max="15629" width="9.5703125" style="4" customWidth="1"/>
    <col min="15630" max="15630" width="9.85546875" style="4" customWidth="1"/>
    <col min="15631" max="15631" width="8.85546875" style="4" customWidth="1"/>
    <col min="15632" max="15633" width="8.7109375" style="4" customWidth="1"/>
    <col min="15634" max="15634" width="8.28515625" style="4" customWidth="1"/>
    <col min="15635" max="15635" width="11" style="4" customWidth="1"/>
    <col min="15636" max="15636" width="11.42578125" style="4" customWidth="1"/>
    <col min="15637" max="15637" width="11" style="4" customWidth="1"/>
    <col min="15638" max="15640" width="0" style="4" hidden="1" customWidth="1"/>
    <col min="15641" max="15641" width="9.140625" style="4"/>
    <col min="15642" max="15642" width="22.28515625" style="4" customWidth="1"/>
    <col min="15643" max="15872" width="9.140625" style="4"/>
    <col min="15873" max="15873" width="21.140625" style="4" customWidth="1"/>
    <col min="15874" max="15874" width="7.5703125" style="4" customWidth="1"/>
    <col min="15875" max="15875" width="6.28515625" style="4" customWidth="1"/>
    <col min="15876" max="15876" width="10.42578125" style="4" customWidth="1"/>
    <col min="15877" max="15878" width="10.5703125" style="4" customWidth="1"/>
    <col min="15879" max="15879" width="7" style="4" customWidth="1"/>
    <col min="15880" max="15880" width="9.42578125" style="4" customWidth="1"/>
    <col min="15881" max="15882" width="8.42578125" style="4" customWidth="1"/>
    <col min="15883" max="15883" width="10" style="4" customWidth="1"/>
    <col min="15884" max="15884" width="9.7109375" style="4" customWidth="1"/>
    <col min="15885" max="15885" width="9.5703125" style="4" customWidth="1"/>
    <col min="15886" max="15886" width="9.85546875" style="4" customWidth="1"/>
    <col min="15887" max="15887" width="8.85546875" style="4" customWidth="1"/>
    <col min="15888" max="15889" width="8.7109375" style="4" customWidth="1"/>
    <col min="15890" max="15890" width="8.28515625" style="4" customWidth="1"/>
    <col min="15891" max="15891" width="11" style="4" customWidth="1"/>
    <col min="15892" max="15892" width="11.42578125" style="4" customWidth="1"/>
    <col min="15893" max="15893" width="11" style="4" customWidth="1"/>
    <col min="15894" max="15896" width="0" style="4" hidden="1" customWidth="1"/>
    <col min="15897" max="15897" width="9.140625" style="4"/>
    <col min="15898" max="15898" width="22.28515625" style="4" customWidth="1"/>
    <col min="15899" max="16128" width="9.140625" style="4"/>
    <col min="16129" max="16129" width="21.140625" style="4" customWidth="1"/>
    <col min="16130" max="16130" width="7.5703125" style="4" customWidth="1"/>
    <col min="16131" max="16131" width="6.28515625" style="4" customWidth="1"/>
    <col min="16132" max="16132" width="10.42578125" style="4" customWidth="1"/>
    <col min="16133" max="16134" width="10.5703125" style="4" customWidth="1"/>
    <col min="16135" max="16135" width="7" style="4" customWidth="1"/>
    <col min="16136" max="16136" width="9.42578125" style="4" customWidth="1"/>
    <col min="16137" max="16138" width="8.42578125" style="4" customWidth="1"/>
    <col min="16139" max="16139" width="10" style="4" customWidth="1"/>
    <col min="16140" max="16140" width="9.7109375" style="4" customWidth="1"/>
    <col min="16141" max="16141" width="9.5703125" style="4" customWidth="1"/>
    <col min="16142" max="16142" width="9.85546875" style="4" customWidth="1"/>
    <col min="16143" max="16143" width="8.85546875" style="4" customWidth="1"/>
    <col min="16144" max="16145" width="8.7109375" style="4" customWidth="1"/>
    <col min="16146" max="16146" width="8.28515625" style="4" customWidth="1"/>
    <col min="16147" max="16147" width="11" style="4" customWidth="1"/>
    <col min="16148" max="16148" width="11.42578125" style="4" customWidth="1"/>
    <col min="16149" max="16149" width="11" style="4" customWidth="1"/>
    <col min="16150" max="16152" width="0" style="4" hidden="1" customWidth="1"/>
    <col min="16153" max="16153" width="9.140625" style="4"/>
    <col min="16154" max="16154" width="22.28515625" style="4" customWidth="1"/>
    <col min="16155" max="16384" width="9.140625" style="4"/>
  </cols>
  <sheetData>
    <row r="1" spans="1:254" ht="15.75" x14ac:dyDescent="0.2">
      <c r="A1" s="137" t="s">
        <v>85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spans="1:254" x14ac:dyDescent="0.2">
      <c r="A2" s="138" t="s">
        <v>0</v>
      </c>
      <c r="B2" s="139" t="s">
        <v>1</v>
      </c>
      <c r="C2" s="140" t="s">
        <v>2</v>
      </c>
      <c r="D2" s="141" t="s">
        <v>3</v>
      </c>
      <c r="E2" s="140" t="s">
        <v>4</v>
      </c>
      <c r="F2" s="144" t="s">
        <v>5</v>
      </c>
      <c r="G2" s="145" t="s">
        <v>6</v>
      </c>
      <c r="H2" s="148" t="s">
        <v>7</v>
      </c>
      <c r="I2" s="150" t="s">
        <v>8</v>
      </c>
      <c r="J2" s="151"/>
      <c r="K2" s="151"/>
      <c r="L2" s="151"/>
      <c r="M2" s="151"/>
      <c r="N2" s="151"/>
      <c r="O2" s="151"/>
      <c r="P2" s="151"/>
      <c r="Q2" s="151"/>
      <c r="R2" s="152"/>
      <c r="S2" s="159" t="s">
        <v>95</v>
      </c>
      <c r="T2" s="159" t="s">
        <v>96</v>
      </c>
      <c r="U2" s="159" t="s">
        <v>9</v>
      </c>
      <c r="V2" s="161" t="s">
        <v>10</v>
      </c>
      <c r="W2" s="161" t="s">
        <v>11</v>
      </c>
      <c r="X2" s="162" t="s">
        <v>12</v>
      </c>
      <c r="Y2" s="2"/>
      <c r="Z2" s="153"/>
      <c r="AA2" s="153"/>
      <c r="AB2" s="153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</row>
    <row r="3" spans="1:254" x14ac:dyDescent="0.2">
      <c r="A3" s="138"/>
      <c r="B3" s="139"/>
      <c r="C3" s="140"/>
      <c r="D3" s="142"/>
      <c r="E3" s="140"/>
      <c r="F3" s="144"/>
      <c r="G3" s="146"/>
      <c r="H3" s="148"/>
      <c r="I3" s="154" t="s">
        <v>94</v>
      </c>
      <c r="J3" s="155"/>
      <c r="K3" s="155"/>
      <c r="L3" s="155"/>
      <c r="M3" s="155"/>
      <c r="N3" s="155"/>
      <c r="O3" s="155"/>
      <c r="P3" s="155"/>
      <c r="Q3" s="155"/>
      <c r="R3" s="156"/>
      <c r="S3" s="159"/>
      <c r="T3" s="159"/>
      <c r="U3" s="159"/>
      <c r="V3" s="161"/>
      <c r="W3" s="161"/>
      <c r="X3" s="162"/>
      <c r="Y3" s="2"/>
      <c r="Z3" s="153"/>
      <c r="AA3" s="153"/>
      <c r="AB3" s="15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</row>
    <row r="4" spans="1:254" ht="36" customHeight="1" x14ac:dyDescent="0.2">
      <c r="A4" s="138"/>
      <c r="B4" s="139"/>
      <c r="C4" s="140"/>
      <c r="D4" s="143"/>
      <c r="E4" s="140"/>
      <c r="F4" s="144"/>
      <c r="G4" s="147"/>
      <c r="H4" s="149"/>
      <c r="I4" s="129" t="s">
        <v>97</v>
      </c>
      <c r="J4" s="130" t="s">
        <v>86</v>
      </c>
      <c r="K4" s="130" t="s">
        <v>87</v>
      </c>
      <c r="L4" s="130" t="s">
        <v>88</v>
      </c>
      <c r="M4" s="131" t="s">
        <v>89</v>
      </c>
      <c r="N4" s="131" t="s">
        <v>90</v>
      </c>
      <c r="O4" s="131" t="s">
        <v>91</v>
      </c>
      <c r="P4" s="131" t="s">
        <v>92</v>
      </c>
      <c r="Q4" s="131" t="s">
        <v>93</v>
      </c>
      <c r="R4" s="5"/>
      <c r="S4" s="160"/>
      <c r="T4" s="160"/>
      <c r="U4" s="160"/>
      <c r="V4" s="161"/>
      <c r="W4" s="161"/>
      <c r="X4" s="162"/>
      <c r="Y4" s="6"/>
      <c r="Z4" s="6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</row>
    <row r="5" spans="1:254" x14ac:dyDescent="0.2">
      <c r="A5" s="51">
        <v>1</v>
      </c>
      <c r="B5" s="9">
        <v>2</v>
      </c>
      <c r="C5" s="8">
        <v>3</v>
      </c>
      <c r="D5" s="8">
        <v>4</v>
      </c>
      <c r="E5" s="8">
        <v>5</v>
      </c>
      <c r="F5" s="10">
        <v>6</v>
      </c>
      <c r="G5" s="11">
        <v>7</v>
      </c>
      <c r="H5" s="50">
        <v>8</v>
      </c>
      <c r="I5" s="8">
        <v>9</v>
      </c>
      <c r="J5" s="8">
        <v>10</v>
      </c>
      <c r="K5" s="12">
        <v>11</v>
      </c>
      <c r="L5" s="12">
        <v>12</v>
      </c>
      <c r="M5" s="13">
        <v>13</v>
      </c>
      <c r="N5" s="13">
        <v>14</v>
      </c>
      <c r="O5" s="13">
        <v>15</v>
      </c>
      <c r="P5" s="13">
        <v>16</v>
      </c>
      <c r="Q5" s="8">
        <v>17</v>
      </c>
      <c r="R5" s="8">
        <v>18</v>
      </c>
      <c r="S5" s="8">
        <v>19</v>
      </c>
      <c r="T5" s="8">
        <v>20</v>
      </c>
      <c r="U5" s="8">
        <v>21</v>
      </c>
      <c r="V5" s="8">
        <v>22</v>
      </c>
      <c r="W5" s="14">
        <v>23</v>
      </c>
      <c r="X5" s="8">
        <v>24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</row>
    <row r="6" spans="1:254" ht="11.25" customHeight="1" x14ac:dyDescent="0.2">
      <c r="A6" s="52"/>
      <c r="B6" s="9"/>
      <c r="C6" s="8"/>
      <c r="D6" s="8"/>
      <c r="E6" s="8"/>
      <c r="F6" s="10"/>
      <c r="G6" s="11"/>
      <c r="H6" s="50"/>
      <c r="I6" s="8"/>
      <c r="J6" s="8"/>
      <c r="K6" s="12"/>
      <c r="L6" s="12"/>
      <c r="M6" s="13"/>
      <c r="N6" s="13"/>
      <c r="O6" s="13"/>
      <c r="P6" s="13"/>
      <c r="Q6" s="8"/>
      <c r="R6" s="8"/>
      <c r="S6" s="8"/>
      <c r="T6" s="8"/>
      <c r="U6" s="8"/>
      <c r="V6" s="8"/>
      <c r="W6" s="14"/>
      <c r="X6" s="15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</row>
    <row r="7" spans="1:254" x14ac:dyDescent="0.2">
      <c r="A7" s="51">
        <v>1</v>
      </c>
      <c r="B7" s="63" t="s">
        <v>52</v>
      </c>
      <c r="C7" s="95">
        <v>2018</v>
      </c>
      <c r="D7" s="96">
        <v>3</v>
      </c>
      <c r="E7" s="12" t="s">
        <v>14</v>
      </c>
      <c r="F7" s="97">
        <v>3317.2</v>
      </c>
      <c r="G7" s="98"/>
      <c r="H7" s="99">
        <v>437.04</v>
      </c>
      <c r="I7" s="132">
        <v>5.57</v>
      </c>
      <c r="J7" s="62"/>
      <c r="K7" s="64"/>
      <c r="L7" s="64"/>
      <c r="M7" s="13"/>
      <c r="N7" s="13"/>
      <c r="O7" s="13"/>
      <c r="P7" s="13"/>
      <c r="Q7" s="23"/>
      <c r="R7" s="23"/>
      <c r="S7" s="26">
        <f>I7+J7+K7+L7</f>
        <v>5.57</v>
      </c>
      <c r="T7" s="26">
        <f>M7+N7+O7+P7+Q7+R7</f>
        <v>0</v>
      </c>
      <c r="U7" s="15">
        <f>S7+T7</f>
        <v>5.57</v>
      </c>
      <c r="V7" s="23">
        <v>652.82000000000005</v>
      </c>
      <c r="W7" s="27">
        <f>1-(U7/V7)</f>
        <v>0.99146778591342177</v>
      </c>
      <c r="X7" s="15">
        <f>(U7/9)</f>
        <v>0.61888888888888893</v>
      </c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</row>
    <row r="8" spans="1:254" x14ac:dyDescent="0.2">
      <c r="A8" s="51">
        <v>2</v>
      </c>
      <c r="B8" s="81" t="s">
        <v>67</v>
      </c>
      <c r="C8" s="103">
        <v>2010</v>
      </c>
      <c r="D8" s="104">
        <v>9</v>
      </c>
      <c r="E8" s="8" t="s">
        <v>13</v>
      </c>
      <c r="F8" s="93">
        <v>3695.1</v>
      </c>
      <c r="G8" s="8">
        <v>111.3</v>
      </c>
      <c r="H8" s="8">
        <v>495.6</v>
      </c>
      <c r="I8" s="133">
        <v>2.78</v>
      </c>
      <c r="J8" s="62"/>
      <c r="K8" s="64"/>
      <c r="L8" s="64"/>
      <c r="M8" s="13"/>
      <c r="N8" s="13"/>
      <c r="O8" s="13"/>
      <c r="P8" s="13"/>
      <c r="Q8" s="23"/>
      <c r="R8" s="23"/>
      <c r="S8" s="26">
        <f>I8+J8+K8+L8</f>
        <v>2.78</v>
      </c>
      <c r="T8" s="26">
        <f>M8+N8+O8+P8+Q8+R8</f>
        <v>0</v>
      </c>
      <c r="U8" s="15">
        <f t="shared" ref="U8:U65" si="0">S8+T8</f>
        <v>2.78</v>
      </c>
      <c r="V8" s="23">
        <v>749.1</v>
      </c>
      <c r="W8" s="27">
        <f t="shared" ref="W8:W65" si="1">1-(U8/V8)</f>
        <v>0.99628887998932047</v>
      </c>
      <c r="X8" s="15">
        <f t="shared" ref="X8:X65" si="2">(U8/9)</f>
        <v>0.30888888888888888</v>
      </c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spans="1:254" x14ac:dyDescent="0.2">
      <c r="A9" s="51">
        <v>3</v>
      </c>
      <c r="B9" s="100" t="s">
        <v>15</v>
      </c>
      <c r="C9" s="101">
        <v>2005</v>
      </c>
      <c r="D9" s="101">
        <v>5</v>
      </c>
      <c r="E9" s="101" t="s">
        <v>14</v>
      </c>
      <c r="F9" s="42">
        <v>5429.33</v>
      </c>
      <c r="G9" s="102">
        <v>110.4</v>
      </c>
      <c r="H9" s="37">
        <v>395.53</v>
      </c>
      <c r="I9" s="54">
        <v>9.4499999999999993</v>
      </c>
      <c r="J9" s="55"/>
      <c r="K9" s="23"/>
      <c r="L9" s="23"/>
      <c r="M9" s="82"/>
      <c r="N9" s="24"/>
      <c r="O9" s="125"/>
      <c r="P9" s="23"/>
      <c r="Q9" s="23"/>
      <c r="R9" s="25"/>
      <c r="S9" s="26">
        <f t="shared" ref="S9:S65" si="3">I9+J9+K9+L9</f>
        <v>9.4499999999999993</v>
      </c>
      <c r="T9" s="26">
        <f t="shared" ref="T9:T65" si="4">M9+N9+O9+P9+Q9+R9</f>
        <v>0</v>
      </c>
      <c r="U9" s="15">
        <f t="shared" si="0"/>
        <v>9.4499999999999993</v>
      </c>
      <c r="V9" s="29">
        <v>950.62</v>
      </c>
      <c r="W9" s="27">
        <f t="shared" si="1"/>
        <v>0.99005911931160717</v>
      </c>
      <c r="X9" s="15">
        <f t="shared" si="2"/>
        <v>1.0499999999999998</v>
      </c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x14ac:dyDescent="0.2">
      <c r="A10" s="51">
        <v>4</v>
      </c>
      <c r="B10" s="16" t="s">
        <v>16</v>
      </c>
      <c r="C10" s="17">
        <v>2002</v>
      </c>
      <c r="D10" s="17">
        <v>6</v>
      </c>
      <c r="E10" s="17" t="s">
        <v>13</v>
      </c>
      <c r="F10" s="18">
        <v>1969.4</v>
      </c>
      <c r="G10" s="19"/>
      <c r="H10" s="20">
        <v>336.8</v>
      </c>
      <c r="I10" s="21">
        <v>6.41</v>
      </c>
      <c r="J10" s="22"/>
      <c r="K10" s="23"/>
      <c r="L10" s="23"/>
      <c r="M10" s="82"/>
      <c r="N10" s="24"/>
      <c r="O10" s="125"/>
      <c r="P10" s="23"/>
      <c r="Q10" s="23"/>
      <c r="R10" s="25"/>
      <c r="S10" s="26">
        <f t="shared" si="3"/>
        <v>6.41</v>
      </c>
      <c r="T10" s="26">
        <f t="shared" si="4"/>
        <v>0</v>
      </c>
      <c r="U10" s="15">
        <f t="shared" si="0"/>
        <v>6.41</v>
      </c>
      <c r="V10" s="29">
        <v>311.95</v>
      </c>
      <c r="W10" s="27">
        <f t="shared" si="1"/>
        <v>0.97945183523000479</v>
      </c>
      <c r="X10" s="15">
        <f t="shared" si="2"/>
        <v>0.7122222222222222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x14ac:dyDescent="0.2">
      <c r="A11" s="51">
        <v>5</v>
      </c>
      <c r="B11" s="109" t="s">
        <v>69</v>
      </c>
      <c r="C11" s="117">
        <v>2008</v>
      </c>
      <c r="D11" s="112">
        <v>5</v>
      </c>
      <c r="E11" s="117" t="s">
        <v>13</v>
      </c>
      <c r="F11" s="112">
        <v>2670.9</v>
      </c>
      <c r="G11" s="112"/>
      <c r="H11" s="112">
        <v>306.10000000000002</v>
      </c>
      <c r="I11" s="134">
        <v>12.41</v>
      </c>
      <c r="J11" s="107"/>
      <c r="K11" s="107"/>
      <c r="L11" s="116"/>
      <c r="M11" s="117"/>
      <c r="N11" s="117"/>
      <c r="O11" s="126"/>
      <c r="P11" s="117"/>
      <c r="Q11" s="106"/>
      <c r="R11" s="128"/>
      <c r="S11" s="26">
        <f>I11+J11+K11+L11</f>
        <v>12.41</v>
      </c>
      <c r="T11" s="26">
        <f>M11+N11+O11+P11+Q11+R11</f>
        <v>0</v>
      </c>
      <c r="U11" s="15">
        <f>S11+T11</f>
        <v>12.41</v>
      </c>
      <c r="V11" s="113">
        <v>692.3</v>
      </c>
      <c r="W11" s="27">
        <f>1-(U11/V11)</f>
        <v>0.98207424526939191</v>
      </c>
      <c r="X11" s="15">
        <f>(U11/9)</f>
        <v>1.3788888888888888</v>
      </c>
    </row>
    <row r="12" spans="1:254" x14ac:dyDescent="0.2">
      <c r="A12" s="51">
        <v>6</v>
      </c>
      <c r="B12" s="109" t="s">
        <v>70</v>
      </c>
      <c r="C12" s="112">
        <v>1987</v>
      </c>
      <c r="D12" s="112">
        <v>3</v>
      </c>
      <c r="E12" s="120" t="s">
        <v>80</v>
      </c>
      <c r="F12" s="114">
        <v>1323.3</v>
      </c>
      <c r="G12" s="114"/>
      <c r="H12" s="114">
        <v>105.9</v>
      </c>
      <c r="I12" s="127">
        <v>3.67</v>
      </c>
      <c r="J12" s="108"/>
      <c r="K12" s="108"/>
      <c r="L12" s="111"/>
      <c r="M12" s="122"/>
      <c r="N12" s="122"/>
      <c r="O12" s="127"/>
      <c r="P12" s="122"/>
      <c r="Q12" s="108"/>
      <c r="R12" s="117"/>
      <c r="S12" s="26">
        <f>I12+J12+K12+L12</f>
        <v>3.67</v>
      </c>
      <c r="T12" s="26">
        <f>M12+N12+O12+P12+Q12+R12</f>
        <v>0</v>
      </c>
      <c r="U12" s="15">
        <f>S12+T12</f>
        <v>3.67</v>
      </c>
      <c r="V12" s="113">
        <v>522.44000000000005</v>
      </c>
      <c r="W12" s="27">
        <f>1-(U12/V12)</f>
        <v>0.99297526988745122</v>
      </c>
      <c r="X12" s="15">
        <f>(U12/9)</f>
        <v>0.40777777777777779</v>
      </c>
    </row>
    <row r="13" spans="1:254" ht="24" x14ac:dyDescent="0.2">
      <c r="A13" s="51">
        <v>7</v>
      </c>
      <c r="B13" s="35" t="s">
        <v>17</v>
      </c>
      <c r="C13" s="17">
        <v>1992.1994999999999</v>
      </c>
      <c r="D13" s="17">
        <v>4</v>
      </c>
      <c r="E13" s="17" t="s">
        <v>13</v>
      </c>
      <c r="F13" s="28">
        <v>3617.7</v>
      </c>
      <c r="G13" s="19"/>
      <c r="H13" s="20">
        <v>338</v>
      </c>
      <c r="I13" s="21">
        <v>16.95</v>
      </c>
      <c r="J13" s="22"/>
      <c r="K13" s="23"/>
      <c r="L13" s="23"/>
      <c r="M13" s="82"/>
      <c r="N13" s="24"/>
      <c r="O13" s="125"/>
      <c r="P13" s="23"/>
      <c r="Q13" s="23"/>
      <c r="R13" s="25"/>
      <c r="S13" s="26">
        <f t="shared" si="3"/>
        <v>16.95</v>
      </c>
      <c r="T13" s="26">
        <f t="shared" si="4"/>
        <v>0</v>
      </c>
      <c r="U13" s="15">
        <f t="shared" si="0"/>
        <v>16.95</v>
      </c>
      <c r="V13" s="29">
        <v>1072.29</v>
      </c>
      <c r="W13" s="27">
        <f t="shared" si="1"/>
        <v>0.98419270906191425</v>
      </c>
      <c r="X13" s="15">
        <f t="shared" si="2"/>
        <v>1.8833333333333333</v>
      </c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</row>
    <row r="14" spans="1:254" x14ac:dyDescent="0.2">
      <c r="A14" s="51">
        <v>8</v>
      </c>
      <c r="B14" s="35" t="s">
        <v>40</v>
      </c>
      <c r="C14" s="17">
        <v>1997</v>
      </c>
      <c r="D14" s="17">
        <v>2</v>
      </c>
      <c r="E14" s="17" t="s">
        <v>41</v>
      </c>
      <c r="F14" s="28">
        <v>647.1</v>
      </c>
      <c r="G14" s="19"/>
      <c r="H14" s="20">
        <v>117.6</v>
      </c>
      <c r="I14" s="21">
        <v>3.0470000000000002</v>
      </c>
      <c r="J14" s="22"/>
      <c r="K14" s="23"/>
      <c r="L14" s="23"/>
      <c r="M14" s="82"/>
      <c r="N14" s="24"/>
      <c r="O14" s="125"/>
      <c r="P14" s="23"/>
      <c r="Q14" s="23"/>
      <c r="R14" s="25"/>
      <c r="S14" s="26">
        <f t="shared" si="3"/>
        <v>3.0470000000000002</v>
      </c>
      <c r="T14" s="26">
        <f t="shared" si="4"/>
        <v>0</v>
      </c>
      <c r="U14" s="15">
        <f t="shared" si="0"/>
        <v>3.0470000000000002</v>
      </c>
      <c r="V14" s="29">
        <v>248.49</v>
      </c>
      <c r="W14" s="27">
        <f t="shared" si="1"/>
        <v>0.98773793714032754</v>
      </c>
      <c r="X14" s="15">
        <f t="shared" si="2"/>
        <v>0.33855555555555555</v>
      </c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</row>
    <row r="15" spans="1:254" x14ac:dyDescent="0.2">
      <c r="A15" s="51">
        <v>9</v>
      </c>
      <c r="B15" s="16" t="s">
        <v>68</v>
      </c>
      <c r="C15" s="17">
        <v>2022</v>
      </c>
      <c r="D15" s="17">
        <v>5</v>
      </c>
      <c r="E15" s="34" t="s">
        <v>14</v>
      </c>
      <c r="F15" s="28">
        <v>4106.8</v>
      </c>
      <c r="G15" s="19"/>
      <c r="H15" s="20">
        <v>628.70000000000005</v>
      </c>
      <c r="I15" s="21">
        <v>8.9499999999999993</v>
      </c>
      <c r="J15" s="22"/>
      <c r="K15" s="23"/>
      <c r="L15" s="23"/>
      <c r="M15" s="82"/>
      <c r="N15" s="24"/>
      <c r="O15" s="125"/>
      <c r="P15" s="23"/>
      <c r="Q15" s="23"/>
      <c r="R15" s="25"/>
      <c r="S15" s="26">
        <f t="shared" ref="S15" si="5">I15+J15+K15+L15</f>
        <v>8.9499999999999993</v>
      </c>
      <c r="T15" s="26">
        <f t="shared" ref="T15" si="6">M15+N15+O15+P15+Q15+R15</f>
        <v>0</v>
      </c>
      <c r="U15" s="15">
        <f t="shared" si="0"/>
        <v>8.9499999999999993</v>
      </c>
      <c r="V15" s="29">
        <v>1577.01</v>
      </c>
      <c r="W15" s="27">
        <f t="shared" si="1"/>
        <v>0.99432470307734255</v>
      </c>
      <c r="X15" s="15">
        <f t="shared" si="2"/>
        <v>0.99444444444444435</v>
      </c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  <c r="IM15" s="105"/>
      <c r="IN15" s="105"/>
      <c r="IO15" s="105"/>
      <c r="IP15" s="105"/>
      <c r="IQ15" s="105"/>
      <c r="IR15" s="105"/>
      <c r="IS15" s="105"/>
      <c r="IT15" s="105"/>
    </row>
    <row r="16" spans="1:254" x14ac:dyDescent="0.2">
      <c r="A16" s="51">
        <v>10</v>
      </c>
      <c r="B16" s="16" t="s">
        <v>18</v>
      </c>
      <c r="C16" s="34">
        <v>2013</v>
      </c>
      <c r="D16" s="34">
        <v>5</v>
      </c>
      <c r="E16" s="34" t="s">
        <v>14</v>
      </c>
      <c r="F16" s="18">
        <v>2444.6799999999998</v>
      </c>
      <c r="G16" s="30"/>
      <c r="H16" s="33">
        <v>230.74</v>
      </c>
      <c r="I16" s="21">
        <v>5.88</v>
      </c>
      <c r="J16" s="22"/>
      <c r="K16" s="23"/>
      <c r="L16" s="23"/>
      <c r="M16" s="82"/>
      <c r="N16" s="24"/>
      <c r="O16" s="125"/>
      <c r="P16" s="23"/>
      <c r="Q16" s="23"/>
      <c r="R16" s="25"/>
      <c r="S16" s="26">
        <f t="shared" si="3"/>
        <v>5.88</v>
      </c>
      <c r="T16" s="26">
        <f t="shared" si="4"/>
        <v>0</v>
      </c>
      <c r="U16" s="15">
        <f t="shared" si="0"/>
        <v>5.88</v>
      </c>
      <c r="V16" s="29">
        <v>938.76</v>
      </c>
      <c r="W16" s="27">
        <f t="shared" si="1"/>
        <v>0.99373641825386683</v>
      </c>
      <c r="X16" s="15">
        <f t="shared" si="2"/>
        <v>0.65333333333333332</v>
      </c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x14ac:dyDescent="0.2">
      <c r="A17" s="51">
        <v>11</v>
      </c>
      <c r="B17" s="109" t="s">
        <v>71</v>
      </c>
      <c r="C17" s="112">
        <v>2014</v>
      </c>
      <c r="D17" s="112">
        <v>3</v>
      </c>
      <c r="E17" s="112" t="s">
        <v>14</v>
      </c>
      <c r="F17" s="112">
        <v>1286.0999999999999</v>
      </c>
      <c r="G17" s="112">
        <v>209</v>
      </c>
      <c r="H17" s="112">
        <v>135.4</v>
      </c>
      <c r="I17" s="135">
        <v>1.79</v>
      </c>
      <c r="J17" s="106"/>
      <c r="K17" s="106"/>
      <c r="L17" s="110"/>
      <c r="M17" s="117"/>
      <c r="N17" s="117"/>
      <c r="O17" s="126"/>
      <c r="P17" s="117"/>
      <c r="Q17" s="106"/>
      <c r="R17" s="117"/>
      <c r="S17" s="26">
        <f>I17+J17+K17+L17</f>
        <v>1.79</v>
      </c>
      <c r="T17" s="26">
        <f>M17+N17+O17+P17+Q17+R17</f>
        <v>0</v>
      </c>
      <c r="U17" s="15">
        <f>S17+T17</f>
        <v>1.79</v>
      </c>
      <c r="V17" s="113">
        <v>396.5</v>
      </c>
      <c r="W17" s="27">
        <f>1-(U17/V17)</f>
        <v>0.99548549810844889</v>
      </c>
      <c r="X17" s="15">
        <f>(U17/9)</f>
        <v>0.19888888888888889</v>
      </c>
    </row>
    <row r="18" spans="1:254" x14ac:dyDescent="0.2">
      <c r="A18" s="51">
        <v>12</v>
      </c>
      <c r="B18" s="109" t="s">
        <v>72</v>
      </c>
      <c r="C18" s="112">
        <v>2006</v>
      </c>
      <c r="D18" s="112">
        <v>5</v>
      </c>
      <c r="E18" s="120" t="s">
        <v>81</v>
      </c>
      <c r="F18" s="112">
        <v>1598.2</v>
      </c>
      <c r="G18" s="112"/>
      <c r="H18" s="112">
        <v>166.3</v>
      </c>
      <c r="I18" s="135">
        <v>4.6500000000000004</v>
      </c>
      <c r="J18" s="106"/>
      <c r="K18" s="106"/>
      <c r="L18" s="110"/>
      <c r="M18" s="117"/>
      <c r="N18" s="117"/>
      <c r="O18" s="126"/>
      <c r="P18" s="117"/>
      <c r="Q18" s="106"/>
      <c r="R18" s="117"/>
      <c r="S18" s="26">
        <f>I18+J18+K18+L18</f>
        <v>4.6500000000000004</v>
      </c>
      <c r="T18" s="26">
        <f>M18+N18+O18+P18+Q18+R18</f>
        <v>0</v>
      </c>
      <c r="U18" s="15">
        <f>S18+T18</f>
        <v>4.6500000000000004</v>
      </c>
      <c r="V18" s="113">
        <v>414.25</v>
      </c>
      <c r="W18" s="27">
        <f>1-(U18/V18)</f>
        <v>0.98877489438744715</v>
      </c>
      <c r="X18" s="15">
        <f>(U18/9)</f>
        <v>0.51666666666666672</v>
      </c>
    </row>
    <row r="19" spans="1:254" x14ac:dyDescent="0.2">
      <c r="A19" s="51">
        <v>13</v>
      </c>
      <c r="B19" s="16" t="s">
        <v>64</v>
      </c>
      <c r="C19" s="34">
        <v>2017</v>
      </c>
      <c r="D19" s="34">
        <v>5</v>
      </c>
      <c r="E19" s="34" t="s">
        <v>14</v>
      </c>
      <c r="F19" s="89">
        <v>2955.9</v>
      </c>
      <c r="G19" s="89"/>
      <c r="H19" s="90">
        <v>230.74</v>
      </c>
      <c r="I19" s="21">
        <v>2.68</v>
      </c>
      <c r="J19" s="22"/>
      <c r="K19" s="23"/>
      <c r="L19" s="23"/>
      <c r="M19" s="82"/>
      <c r="N19" s="24"/>
      <c r="O19" s="125"/>
      <c r="P19" s="23"/>
      <c r="Q19" s="23"/>
      <c r="R19" s="25"/>
      <c r="S19" s="26">
        <f t="shared" ref="S19" si="7">I19+J19+K19+L19</f>
        <v>2.68</v>
      </c>
      <c r="T19" s="26">
        <f t="shared" ref="T19" si="8">M19+N19+O19+P19+Q19+R19</f>
        <v>0</v>
      </c>
      <c r="U19" s="15">
        <f t="shared" si="0"/>
        <v>2.68</v>
      </c>
      <c r="V19" s="29">
        <v>581.72</v>
      </c>
      <c r="W19" s="27">
        <f t="shared" si="1"/>
        <v>0.99539297256412018</v>
      </c>
      <c r="X19" s="15">
        <f t="shared" si="2"/>
        <v>0.29777777777777781</v>
      </c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</row>
    <row r="20" spans="1:254" x14ac:dyDescent="0.2">
      <c r="A20" s="51">
        <v>14</v>
      </c>
      <c r="B20" s="16" t="s">
        <v>57</v>
      </c>
      <c r="C20" s="34">
        <v>2017</v>
      </c>
      <c r="D20" s="34">
        <v>3</v>
      </c>
      <c r="E20" s="34" t="s">
        <v>58</v>
      </c>
      <c r="F20" s="78">
        <v>1899.84</v>
      </c>
      <c r="G20" s="79">
        <v>35</v>
      </c>
      <c r="H20" s="33">
        <v>294.39</v>
      </c>
      <c r="I20" s="21">
        <v>5.89</v>
      </c>
      <c r="J20" s="22"/>
      <c r="K20" s="23"/>
      <c r="L20" s="23"/>
      <c r="M20" s="82"/>
      <c r="N20" s="24"/>
      <c r="O20" s="125"/>
      <c r="P20" s="23"/>
      <c r="Q20" s="23"/>
      <c r="R20" s="25"/>
      <c r="S20" s="26">
        <f t="shared" si="3"/>
        <v>5.89</v>
      </c>
      <c r="T20" s="26">
        <f t="shared" si="4"/>
        <v>0</v>
      </c>
      <c r="U20" s="15">
        <f t="shared" si="0"/>
        <v>5.89</v>
      </c>
      <c r="V20" s="29">
        <v>380.78</v>
      </c>
      <c r="W20" s="27">
        <f t="shared" si="1"/>
        <v>0.98453175061715426</v>
      </c>
      <c r="X20" s="15">
        <f t="shared" si="2"/>
        <v>0.65444444444444438</v>
      </c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  <c r="IT20" s="77"/>
    </row>
    <row r="21" spans="1:254" x14ac:dyDescent="0.2">
      <c r="A21" s="51">
        <v>15</v>
      </c>
      <c r="B21" s="16" t="s">
        <v>60</v>
      </c>
      <c r="C21" s="34">
        <v>2020</v>
      </c>
      <c r="D21" s="34">
        <v>3</v>
      </c>
      <c r="E21" s="163" t="s">
        <v>61</v>
      </c>
      <c r="F21" s="84">
        <v>1635.9</v>
      </c>
      <c r="G21" s="79"/>
      <c r="H21" s="33">
        <v>221.3</v>
      </c>
      <c r="I21" s="21">
        <v>3.49</v>
      </c>
      <c r="J21" s="22"/>
      <c r="K21" s="23"/>
      <c r="L21" s="23"/>
      <c r="M21" s="82"/>
      <c r="N21" s="24"/>
      <c r="O21" s="125"/>
      <c r="P21" s="23"/>
      <c r="Q21" s="23"/>
      <c r="R21" s="25"/>
      <c r="S21" s="26">
        <f t="shared" ref="S21" si="9">I21+J21+K21+L21</f>
        <v>3.49</v>
      </c>
      <c r="T21" s="26">
        <f t="shared" ref="T21" si="10">M21+N21+O21+P21+Q21+R21</f>
        <v>0</v>
      </c>
      <c r="U21" s="15">
        <f t="shared" si="0"/>
        <v>3.49</v>
      </c>
      <c r="V21" s="29">
        <v>321.95</v>
      </c>
      <c r="W21" s="27">
        <f t="shared" si="1"/>
        <v>0.98915980742351295</v>
      </c>
      <c r="X21" s="15">
        <f t="shared" si="2"/>
        <v>0.38777777777777778</v>
      </c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</row>
    <row r="22" spans="1:254" x14ac:dyDescent="0.2">
      <c r="A22" s="51">
        <v>16</v>
      </c>
      <c r="B22" s="16" t="s">
        <v>19</v>
      </c>
      <c r="C22" s="17">
        <v>2007</v>
      </c>
      <c r="D22" s="17">
        <v>7</v>
      </c>
      <c r="E22" s="17" t="s">
        <v>14</v>
      </c>
      <c r="F22" s="28">
        <v>1513.48</v>
      </c>
      <c r="G22" s="19"/>
      <c r="H22" s="20">
        <v>170.2</v>
      </c>
      <c r="I22" s="21">
        <v>4.91</v>
      </c>
      <c r="J22" s="22"/>
      <c r="K22" s="23"/>
      <c r="L22" s="23"/>
      <c r="M22" s="82"/>
      <c r="N22" s="24"/>
      <c r="O22" s="125"/>
      <c r="P22" s="23"/>
      <c r="Q22" s="23"/>
      <c r="R22" s="25"/>
      <c r="S22" s="26">
        <f t="shared" si="3"/>
        <v>4.91</v>
      </c>
      <c r="T22" s="26">
        <f t="shared" si="4"/>
        <v>0</v>
      </c>
      <c r="U22" s="15">
        <f t="shared" si="0"/>
        <v>4.91</v>
      </c>
      <c r="V22" s="29">
        <v>239.74</v>
      </c>
      <c r="W22" s="27">
        <f t="shared" si="1"/>
        <v>0.97951947943605577</v>
      </c>
      <c r="X22" s="15">
        <f t="shared" si="2"/>
        <v>0.54555555555555557</v>
      </c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</row>
    <row r="23" spans="1:254" x14ac:dyDescent="0.2">
      <c r="A23" s="51">
        <v>17</v>
      </c>
      <c r="B23" s="16" t="s">
        <v>65</v>
      </c>
      <c r="C23" s="17">
        <v>2008</v>
      </c>
      <c r="D23" s="17">
        <v>7</v>
      </c>
      <c r="E23" s="17" t="s">
        <v>14</v>
      </c>
      <c r="F23" s="88">
        <v>1470.3</v>
      </c>
      <c r="G23" s="88"/>
      <c r="H23" s="91">
        <v>155.80000000000001</v>
      </c>
      <c r="I23" s="21">
        <v>2.96</v>
      </c>
      <c r="J23" s="22"/>
      <c r="K23" s="23"/>
      <c r="L23" s="23"/>
      <c r="M23" s="82"/>
      <c r="N23" s="24"/>
      <c r="O23" s="125"/>
      <c r="P23" s="23"/>
      <c r="Q23" s="23"/>
      <c r="R23" s="25"/>
      <c r="S23" s="26">
        <f t="shared" ref="S23" si="11">I23+J23+K23+L23</f>
        <v>2.96</v>
      </c>
      <c r="T23" s="26">
        <f t="shared" ref="T23" si="12">M23+N23+O23+P23+Q23+R23</f>
        <v>0</v>
      </c>
      <c r="U23" s="15">
        <f t="shared" si="0"/>
        <v>2.96</v>
      </c>
      <c r="V23" s="29">
        <v>232.9</v>
      </c>
      <c r="W23" s="27">
        <f t="shared" si="1"/>
        <v>0.98729068269643627</v>
      </c>
      <c r="X23" s="15">
        <f t="shared" si="2"/>
        <v>0.3288888888888889</v>
      </c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</row>
    <row r="24" spans="1:254" x14ac:dyDescent="0.2">
      <c r="A24" s="51">
        <v>18</v>
      </c>
      <c r="B24" s="109" t="s">
        <v>73</v>
      </c>
      <c r="C24" s="118">
        <v>1984</v>
      </c>
      <c r="D24" s="119">
        <v>5</v>
      </c>
      <c r="E24" s="121" t="s">
        <v>82</v>
      </c>
      <c r="F24" s="112">
        <v>1832.8</v>
      </c>
      <c r="G24" s="112"/>
      <c r="H24" s="112">
        <v>155</v>
      </c>
      <c r="I24" s="135">
        <v>7.95</v>
      </c>
      <c r="J24" s="106"/>
      <c r="K24" s="106"/>
      <c r="L24" s="110"/>
      <c r="M24" s="117"/>
      <c r="N24" s="117"/>
      <c r="O24" s="126"/>
      <c r="P24" s="117"/>
      <c r="Q24" s="106"/>
      <c r="R24" s="117"/>
      <c r="S24" s="26">
        <f>I24+J24+K24+L24</f>
        <v>7.95</v>
      </c>
      <c r="T24" s="26">
        <f>M24+N24+O24+P24+Q24+R24</f>
        <v>0</v>
      </c>
      <c r="U24" s="15">
        <f>S24+T24</f>
        <v>7.95</v>
      </c>
      <c r="V24" s="113">
        <v>624.62</v>
      </c>
      <c r="W24" s="27">
        <f>1-(U24/V24)</f>
        <v>0.98727226153501324</v>
      </c>
      <c r="X24" s="15">
        <f>(U24/9)</f>
        <v>0.8833333333333333</v>
      </c>
    </row>
    <row r="25" spans="1:254" x14ac:dyDescent="0.2">
      <c r="A25" s="51">
        <v>19</v>
      </c>
      <c r="B25" s="109" t="s">
        <v>74</v>
      </c>
      <c r="C25" s="112">
        <v>2014</v>
      </c>
      <c r="D25" s="112">
        <v>3</v>
      </c>
      <c r="E25" s="120" t="s">
        <v>14</v>
      </c>
      <c r="F25" s="112">
        <v>1736.6</v>
      </c>
      <c r="G25" s="112"/>
      <c r="H25" s="112">
        <v>183.1</v>
      </c>
      <c r="I25" s="135">
        <v>4.99</v>
      </c>
      <c r="J25" s="106"/>
      <c r="K25" s="106"/>
      <c r="L25" s="110"/>
      <c r="M25" s="117"/>
      <c r="N25" s="117"/>
      <c r="O25" s="126"/>
      <c r="P25" s="117"/>
      <c r="Q25" s="106"/>
      <c r="R25" s="117"/>
      <c r="S25" s="26">
        <f>I25+J25+K25+L25</f>
        <v>4.99</v>
      </c>
      <c r="T25" s="26">
        <f>M25+N25+O25+P25+Q25+R25</f>
        <v>0</v>
      </c>
      <c r="U25" s="15">
        <f>S25+T25</f>
        <v>4.99</v>
      </c>
      <c r="V25" s="113">
        <v>460.55</v>
      </c>
      <c r="W25" s="27">
        <f>1-(U25/V25)</f>
        <v>0.98916512865052653</v>
      </c>
      <c r="X25" s="15">
        <f>(U25/9)</f>
        <v>0.55444444444444452</v>
      </c>
    </row>
    <row r="26" spans="1:254" x14ac:dyDescent="0.2">
      <c r="A26" s="51">
        <v>20</v>
      </c>
      <c r="B26" s="109" t="s">
        <v>75</v>
      </c>
      <c r="C26" s="112">
        <v>2013</v>
      </c>
      <c r="D26" s="112">
        <v>3</v>
      </c>
      <c r="E26" s="121" t="s">
        <v>83</v>
      </c>
      <c r="F26" s="112">
        <v>1626.3</v>
      </c>
      <c r="G26" s="112"/>
      <c r="H26" s="112">
        <v>186.3</v>
      </c>
      <c r="I26" s="135">
        <v>5.21</v>
      </c>
      <c r="J26" s="106"/>
      <c r="K26" s="106"/>
      <c r="L26" s="110"/>
      <c r="M26" s="117"/>
      <c r="N26" s="117"/>
      <c r="O26" s="126"/>
      <c r="P26" s="117"/>
      <c r="Q26" s="106"/>
      <c r="R26" s="117"/>
      <c r="S26" s="26">
        <f>I26+J26+K26+L26</f>
        <v>5.21</v>
      </c>
      <c r="T26" s="26">
        <f>M26+N26+O26+P26+Q26+R26</f>
        <v>0</v>
      </c>
      <c r="U26" s="15">
        <f>S26+T26</f>
        <v>5.21</v>
      </c>
      <c r="V26" s="113">
        <v>433.25</v>
      </c>
      <c r="W26" s="27">
        <f>1-(U26/V26)</f>
        <v>0.98797461050201962</v>
      </c>
      <c r="X26" s="15">
        <f>(U26/9)</f>
        <v>0.5788888888888889</v>
      </c>
    </row>
    <row r="27" spans="1:254" x14ac:dyDescent="0.2">
      <c r="A27" s="51">
        <v>21</v>
      </c>
      <c r="B27" s="109" t="s">
        <v>76</v>
      </c>
      <c r="C27" s="112">
        <v>1997</v>
      </c>
      <c r="D27" s="112">
        <v>4</v>
      </c>
      <c r="E27" s="121" t="s">
        <v>83</v>
      </c>
      <c r="F27" s="112">
        <v>1543.7</v>
      </c>
      <c r="G27" s="112"/>
      <c r="H27" s="112">
        <v>130.5</v>
      </c>
      <c r="I27" s="135">
        <v>4.3609999999999998</v>
      </c>
      <c r="J27" s="106"/>
      <c r="K27" s="106"/>
      <c r="L27" s="110"/>
      <c r="M27" s="117"/>
      <c r="N27" s="117"/>
      <c r="O27" s="126"/>
      <c r="P27" s="117"/>
      <c r="Q27" s="106"/>
      <c r="R27" s="117"/>
      <c r="S27" s="26">
        <f>I27+J27+K27+L27</f>
        <v>4.3609999999999998</v>
      </c>
      <c r="T27" s="26">
        <f>M27+N27+O27+P27+Q27+R27</f>
        <v>0</v>
      </c>
      <c r="U27" s="15">
        <f>S27+T27</f>
        <v>4.3609999999999998</v>
      </c>
      <c r="V27" s="113">
        <v>609.45000000000005</v>
      </c>
      <c r="W27" s="27">
        <f>1-(U27/V27)</f>
        <v>0.99284436787267205</v>
      </c>
      <c r="X27" s="15">
        <f>(U27/9)</f>
        <v>0.48455555555555552</v>
      </c>
    </row>
    <row r="28" spans="1:254" x14ac:dyDescent="0.2">
      <c r="A28" s="51">
        <v>22</v>
      </c>
      <c r="B28" s="16" t="s">
        <v>20</v>
      </c>
      <c r="C28" s="17">
        <v>2014</v>
      </c>
      <c r="D28" s="17">
        <v>5</v>
      </c>
      <c r="E28" s="17" t="s">
        <v>14</v>
      </c>
      <c r="F28" s="28">
        <v>3142.8</v>
      </c>
      <c r="G28" s="19"/>
      <c r="H28" s="20">
        <v>292</v>
      </c>
      <c r="I28" s="21">
        <v>10.708</v>
      </c>
      <c r="J28" s="22"/>
      <c r="K28" s="23"/>
      <c r="L28" s="23"/>
      <c r="M28" s="82"/>
      <c r="N28" s="24"/>
      <c r="O28" s="125"/>
      <c r="P28" s="23"/>
      <c r="Q28" s="23"/>
      <c r="R28" s="25"/>
      <c r="S28" s="26">
        <f t="shared" si="3"/>
        <v>10.708</v>
      </c>
      <c r="T28" s="26">
        <f t="shared" si="4"/>
        <v>0</v>
      </c>
      <c r="U28" s="15">
        <f t="shared" si="0"/>
        <v>10.708</v>
      </c>
      <c r="V28" s="29">
        <v>539.29999999999995</v>
      </c>
      <c r="W28" s="27">
        <f t="shared" si="1"/>
        <v>0.98014463193028001</v>
      </c>
      <c r="X28" s="15">
        <f t="shared" si="2"/>
        <v>1.1897777777777778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</row>
    <row r="29" spans="1:254" x14ac:dyDescent="0.2">
      <c r="A29" s="51">
        <v>23</v>
      </c>
      <c r="B29" s="41" t="s">
        <v>21</v>
      </c>
      <c r="C29" s="17">
        <v>2012</v>
      </c>
      <c r="D29" s="17">
        <v>5</v>
      </c>
      <c r="E29" s="17" t="s">
        <v>22</v>
      </c>
      <c r="F29" s="18">
        <v>1619</v>
      </c>
      <c r="G29" s="40"/>
      <c r="H29" s="32">
        <v>154.30000000000001</v>
      </c>
      <c r="I29" s="21">
        <v>3.214</v>
      </c>
      <c r="J29" s="22"/>
      <c r="K29" s="23"/>
      <c r="L29" s="23"/>
      <c r="M29" s="82"/>
      <c r="N29" s="24"/>
      <c r="O29" s="125"/>
      <c r="P29" s="23"/>
      <c r="Q29" s="23"/>
      <c r="R29" s="25"/>
      <c r="S29" s="26">
        <f t="shared" si="3"/>
        <v>3.214</v>
      </c>
      <c r="T29" s="26">
        <f t="shared" si="4"/>
        <v>0</v>
      </c>
      <c r="U29" s="15">
        <f t="shared" si="0"/>
        <v>3.214</v>
      </c>
      <c r="V29" s="29">
        <v>277.82</v>
      </c>
      <c r="W29" s="27">
        <f t="shared" si="1"/>
        <v>0.98843135843351815</v>
      </c>
      <c r="X29" s="15">
        <f t="shared" si="2"/>
        <v>0.3571111111111111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</row>
    <row r="30" spans="1:254" x14ac:dyDescent="0.2">
      <c r="A30" s="51">
        <v>24</v>
      </c>
      <c r="B30" s="41" t="s">
        <v>23</v>
      </c>
      <c r="C30" s="17">
        <v>2014</v>
      </c>
      <c r="D30" s="17">
        <v>5</v>
      </c>
      <c r="E30" s="17" t="s">
        <v>14</v>
      </c>
      <c r="F30" s="18">
        <v>3202.2</v>
      </c>
      <c r="G30" s="40"/>
      <c r="H30" s="32">
        <v>318.39999999999998</v>
      </c>
      <c r="I30" s="21">
        <v>5.76</v>
      </c>
      <c r="J30" s="22"/>
      <c r="K30" s="23"/>
      <c r="L30" s="23"/>
      <c r="M30" s="82"/>
      <c r="N30" s="24"/>
      <c r="O30" s="125"/>
      <c r="P30" s="23"/>
      <c r="Q30" s="23"/>
      <c r="R30" s="25"/>
      <c r="S30" s="26">
        <f t="shared" si="3"/>
        <v>5.76</v>
      </c>
      <c r="T30" s="26">
        <f t="shared" si="4"/>
        <v>0</v>
      </c>
      <c r="U30" s="15">
        <f t="shared" si="0"/>
        <v>5.76</v>
      </c>
      <c r="V30" s="29">
        <v>549.5</v>
      </c>
      <c r="W30" s="27">
        <f t="shared" si="1"/>
        <v>0.98951774340309373</v>
      </c>
      <c r="X30" s="15">
        <f t="shared" si="2"/>
        <v>0.64</v>
      </c>
      <c r="Y30" s="157"/>
      <c r="Z30" s="158"/>
      <c r="AA30" s="158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</row>
    <row r="31" spans="1:254" x14ac:dyDescent="0.2">
      <c r="A31" s="51">
        <v>25</v>
      </c>
      <c r="B31" s="41" t="s">
        <v>42</v>
      </c>
      <c r="C31" s="17">
        <v>2015</v>
      </c>
      <c r="D31" s="17">
        <v>8</v>
      </c>
      <c r="E31" s="17" t="s">
        <v>14</v>
      </c>
      <c r="F31" s="18">
        <v>1373</v>
      </c>
      <c r="G31" s="40">
        <v>635.5</v>
      </c>
      <c r="H31" s="32">
        <v>262.39999999999998</v>
      </c>
      <c r="I31" s="21">
        <v>3.37</v>
      </c>
      <c r="J31" s="22"/>
      <c r="K31" s="23"/>
      <c r="L31" s="23"/>
      <c r="M31" s="82"/>
      <c r="N31" s="24"/>
      <c r="O31" s="125"/>
      <c r="P31" s="23"/>
      <c r="Q31" s="23"/>
      <c r="R31" s="25"/>
      <c r="S31" s="26">
        <f t="shared" si="3"/>
        <v>3.37</v>
      </c>
      <c r="T31" s="26">
        <f t="shared" si="4"/>
        <v>0</v>
      </c>
      <c r="U31" s="15">
        <f t="shared" si="0"/>
        <v>3.37</v>
      </c>
      <c r="V31" s="29">
        <v>306.10000000000002</v>
      </c>
      <c r="W31" s="27">
        <f t="shared" si="1"/>
        <v>0.98899052597190462</v>
      </c>
      <c r="X31" s="15">
        <f t="shared" si="2"/>
        <v>0.37444444444444447</v>
      </c>
      <c r="Y31" s="58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</row>
    <row r="32" spans="1:254" ht="12" customHeight="1" x14ac:dyDescent="0.2">
      <c r="A32" s="51">
        <v>26</v>
      </c>
      <c r="B32" s="16" t="s">
        <v>24</v>
      </c>
      <c r="C32" s="17">
        <v>2011</v>
      </c>
      <c r="D32" s="17">
        <v>5</v>
      </c>
      <c r="E32" s="17" t="s">
        <v>14</v>
      </c>
      <c r="F32" s="18">
        <v>2652.9</v>
      </c>
      <c r="G32" s="40"/>
      <c r="H32" s="20">
        <v>308.10000000000002</v>
      </c>
      <c r="I32" s="21">
        <v>11.02</v>
      </c>
      <c r="J32" s="22"/>
      <c r="K32" s="23"/>
      <c r="L32" s="23"/>
      <c r="M32" s="82"/>
      <c r="N32" s="24"/>
      <c r="O32" s="125"/>
      <c r="P32" s="23"/>
      <c r="Q32" s="23"/>
      <c r="R32" s="25"/>
      <c r="S32" s="26">
        <f t="shared" si="3"/>
        <v>11.02</v>
      </c>
      <c r="T32" s="26">
        <f t="shared" si="4"/>
        <v>0</v>
      </c>
      <c r="U32" s="15">
        <f t="shared" si="0"/>
        <v>11.02</v>
      </c>
      <c r="V32" s="29">
        <v>455.24</v>
      </c>
      <c r="W32" s="27">
        <f t="shared" si="1"/>
        <v>0.97579298831385641</v>
      </c>
      <c r="X32" s="15">
        <f t="shared" si="2"/>
        <v>1.2244444444444444</v>
      </c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</row>
    <row r="33" spans="1:254" ht="12" customHeight="1" x14ac:dyDescent="0.2">
      <c r="A33" s="51">
        <v>27</v>
      </c>
      <c r="B33" s="16" t="s">
        <v>84</v>
      </c>
      <c r="C33" s="17">
        <v>2020</v>
      </c>
      <c r="D33" s="17">
        <v>4</v>
      </c>
      <c r="E33" s="17" t="s">
        <v>14</v>
      </c>
      <c r="F33" s="42">
        <v>3213.3</v>
      </c>
      <c r="G33" s="40"/>
      <c r="H33" s="37">
        <v>404.5</v>
      </c>
      <c r="I33" s="21">
        <v>9.02</v>
      </c>
      <c r="J33" s="22"/>
      <c r="K33" s="23"/>
      <c r="L33" s="23"/>
      <c r="M33" s="82"/>
      <c r="N33" s="24"/>
      <c r="O33" s="125"/>
      <c r="P33" s="23"/>
      <c r="Q33" s="23"/>
      <c r="R33" s="25"/>
      <c r="S33" s="26">
        <f t="shared" ref="S33" si="13">I33+J33+K33+L33</f>
        <v>9.02</v>
      </c>
      <c r="T33" s="26">
        <f t="shared" ref="T33" si="14">M33+N33+O33+P33+Q33+R33</f>
        <v>0</v>
      </c>
      <c r="U33" s="15">
        <f t="shared" ref="U33" si="15">S33+T33</f>
        <v>9.02</v>
      </c>
      <c r="V33" s="29">
        <v>821.32</v>
      </c>
      <c r="W33" s="27">
        <f t="shared" ref="W33" si="16">1-(U33/V33)</f>
        <v>0.98901767885842307</v>
      </c>
      <c r="X33" s="15">
        <f t="shared" ref="X33" si="17">(U33/9)</f>
        <v>1.0022222222222221</v>
      </c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3"/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3"/>
      <c r="CM33" s="123"/>
      <c r="CN33" s="123"/>
      <c r="CO33" s="123"/>
      <c r="CP33" s="123"/>
      <c r="CQ33" s="123"/>
      <c r="CR33" s="123"/>
      <c r="CS33" s="123"/>
      <c r="CT33" s="123"/>
      <c r="CU33" s="123"/>
      <c r="CV33" s="123"/>
      <c r="CW33" s="123"/>
      <c r="CX33" s="123"/>
      <c r="CY33" s="123"/>
      <c r="CZ33" s="123"/>
      <c r="DA33" s="123"/>
      <c r="DB33" s="123"/>
      <c r="DC33" s="123"/>
      <c r="DD33" s="123"/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3"/>
      <c r="DS33" s="123"/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3"/>
      <c r="EH33" s="123"/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3"/>
      <c r="EW33" s="123"/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3"/>
      <c r="FL33" s="123"/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3"/>
      <c r="GA33" s="123"/>
      <c r="GB33" s="123"/>
      <c r="GC33" s="123"/>
      <c r="GD33" s="123"/>
      <c r="GE33" s="123"/>
      <c r="GF33" s="123"/>
      <c r="GG33" s="123"/>
      <c r="GH33" s="123"/>
      <c r="GI33" s="123"/>
      <c r="GJ33" s="123"/>
      <c r="GK33" s="123"/>
      <c r="GL33" s="123"/>
      <c r="GM33" s="123"/>
      <c r="GN33" s="123"/>
      <c r="GO33" s="123"/>
      <c r="GP33" s="123"/>
      <c r="GQ33" s="123"/>
      <c r="GR33" s="123"/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3"/>
      <c r="HG33" s="123"/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3"/>
      <c r="HV33" s="123"/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3"/>
      <c r="IK33" s="123"/>
      <c r="IL33" s="123"/>
      <c r="IM33" s="123"/>
      <c r="IN33" s="123"/>
      <c r="IO33" s="123"/>
      <c r="IP33" s="123"/>
      <c r="IQ33" s="123"/>
      <c r="IR33" s="123"/>
      <c r="IS33" s="123"/>
      <c r="IT33" s="123"/>
    </row>
    <row r="34" spans="1:254" ht="17.25" customHeight="1" x14ac:dyDescent="0.2">
      <c r="A34" s="51">
        <v>28</v>
      </c>
      <c r="B34" s="16" t="s">
        <v>55</v>
      </c>
      <c r="C34" s="17">
        <v>2018</v>
      </c>
      <c r="D34" s="17">
        <v>3</v>
      </c>
      <c r="E34" s="17" t="s">
        <v>14</v>
      </c>
      <c r="F34" s="42">
        <v>1809</v>
      </c>
      <c r="G34" s="40"/>
      <c r="H34" s="37">
        <v>199.15</v>
      </c>
      <c r="I34" s="21">
        <v>5.0999999999999996</v>
      </c>
      <c r="J34" s="22"/>
      <c r="K34" s="23"/>
      <c r="L34" s="23"/>
      <c r="M34" s="82"/>
      <c r="N34" s="24"/>
      <c r="O34" s="125"/>
      <c r="P34" s="23"/>
      <c r="Q34" s="23"/>
      <c r="R34" s="25"/>
      <c r="S34" s="26">
        <f t="shared" si="3"/>
        <v>5.0999999999999996</v>
      </c>
      <c r="T34" s="26">
        <f t="shared" si="4"/>
        <v>0</v>
      </c>
      <c r="U34" s="15">
        <f t="shared" si="0"/>
        <v>5.0999999999999996</v>
      </c>
      <c r="V34" s="29">
        <v>356.01</v>
      </c>
      <c r="W34" s="27">
        <f t="shared" si="1"/>
        <v>0.98567455970337914</v>
      </c>
      <c r="X34" s="15">
        <f t="shared" si="2"/>
        <v>0.56666666666666665</v>
      </c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</row>
    <row r="35" spans="1:254" ht="15.75" customHeight="1" x14ac:dyDescent="0.2">
      <c r="A35" s="51">
        <v>29</v>
      </c>
      <c r="B35" s="16" t="s">
        <v>56</v>
      </c>
      <c r="C35" s="17">
        <v>2018</v>
      </c>
      <c r="D35" s="17">
        <v>4</v>
      </c>
      <c r="E35" s="17" t="s">
        <v>14</v>
      </c>
      <c r="F35" s="42">
        <v>1201.4000000000001</v>
      </c>
      <c r="G35" s="40"/>
      <c r="H35" s="37">
        <v>148.24</v>
      </c>
      <c r="I35" s="21">
        <v>3.06</v>
      </c>
      <c r="J35" s="22"/>
      <c r="K35" s="23"/>
      <c r="L35" s="23"/>
      <c r="M35" s="82"/>
      <c r="N35" s="24"/>
      <c r="O35" s="125"/>
      <c r="P35" s="23"/>
      <c r="Q35" s="23"/>
      <c r="R35" s="25"/>
      <c r="S35" s="26">
        <f t="shared" si="3"/>
        <v>3.06</v>
      </c>
      <c r="T35" s="26">
        <f t="shared" si="4"/>
        <v>0</v>
      </c>
      <c r="U35" s="15">
        <f t="shared" si="0"/>
        <v>3.06</v>
      </c>
      <c r="V35" s="29">
        <v>206.16</v>
      </c>
      <c r="W35" s="27">
        <f t="shared" si="1"/>
        <v>0.98515715948777649</v>
      </c>
      <c r="X35" s="15">
        <f t="shared" si="2"/>
        <v>0.34</v>
      </c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</row>
    <row r="36" spans="1:254" x14ac:dyDescent="0.2">
      <c r="A36" s="51">
        <v>30</v>
      </c>
      <c r="B36" s="16" t="s">
        <v>43</v>
      </c>
      <c r="C36" s="17">
        <v>2007</v>
      </c>
      <c r="D36" s="17">
        <v>7</v>
      </c>
      <c r="E36" s="17" t="s">
        <v>44</v>
      </c>
      <c r="F36" s="42">
        <v>1735.2</v>
      </c>
      <c r="G36" s="40"/>
      <c r="H36" s="37">
        <v>219</v>
      </c>
      <c r="I36" s="21">
        <v>3.36</v>
      </c>
      <c r="J36" s="22"/>
      <c r="K36" s="23"/>
      <c r="L36" s="23"/>
      <c r="M36" s="82"/>
      <c r="N36" s="24"/>
      <c r="O36" s="125"/>
      <c r="P36" s="23"/>
      <c r="Q36" s="23"/>
      <c r="R36" s="25"/>
      <c r="S36" s="26">
        <f t="shared" si="3"/>
        <v>3.36</v>
      </c>
      <c r="T36" s="26">
        <f t="shared" si="4"/>
        <v>0</v>
      </c>
      <c r="U36" s="15">
        <f t="shared" si="0"/>
        <v>3.36</v>
      </c>
      <c r="V36" s="29">
        <v>274.86</v>
      </c>
      <c r="W36" s="27">
        <f t="shared" si="1"/>
        <v>0.98777559484828636</v>
      </c>
      <c r="X36" s="15">
        <f t="shared" si="2"/>
        <v>0.37333333333333329</v>
      </c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</row>
    <row r="37" spans="1:254" x14ac:dyDescent="0.2">
      <c r="A37" s="51">
        <v>31</v>
      </c>
      <c r="B37" s="16" t="s">
        <v>25</v>
      </c>
      <c r="C37" s="17">
        <v>2004</v>
      </c>
      <c r="D37" s="17">
        <v>7</v>
      </c>
      <c r="E37" s="17" t="s">
        <v>14</v>
      </c>
      <c r="F37" s="42">
        <v>1366.76</v>
      </c>
      <c r="G37" s="40">
        <v>257.2</v>
      </c>
      <c r="H37" s="37">
        <v>276.60000000000002</v>
      </c>
      <c r="I37" s="21">
        <v>4.51</v>
      </c>
      <c r="J37" s="22"/>
      <c r="K37" s="23"/>
      <c r="L37" s="23"/>
      <c r="M37" s="82"/>
      <c r="N37" s="24"/>
      <c r="O37" s="125"/>
      <c r="P37" s="23"/>
      <c r="Q37" s="23"/>
      <c r="R37" s="25"/>
      <c r="S37" s="26">
        <f t="shared" si="3"/>
        <v>4.51</v>
      </c>
      <c r="T37" s="26">
        <f t="shared" si="4"/>
        <v>0</v>
      </c>
      <c r="U37" s="15">
        <f t="shared" si="0"/>
        <v>4.51</v>
      </c>
      <c r="V37" s="29">
        <v>257.24</v>
      </c>
      <c r="W37" s="27">
        <f t="shared" si="1"/>
        <v>0.98246773441144453</v>
      </c>
      <c r="X37" s="15">
        <f t="shared" si="2"/>
        <v>0.50111111111111106</v>
      </c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</row>
    <row r="38" spans="1:254" ht="24" x14ac:dyDescent="0.2">
      <c r="A38" s="51">
        <v>32</v>
      </c>
      <c r="B38" s="16" t="s">
        <v>26</v>
      </c>
      <c r="C38" s="17">
        <v>2006</v>
      </c>
      <c r="D38" s="17">
        <v>7</v>
      </c>
      <c r="E38" s="56" t="s">
        <v>27</v>
      </c>
      <c r="F38" s="18">
        <v>3713.82</v>
      </c>
      <c r="G38" s="44"/>
      <c r="H38" s="20">
        <v>512.5</v>
      </c>
      <c r="I38" s="21">
        <v>10.25</v>
      </c>
      <c r="J38" s="24"/>
      <c r="K38" s="23"/>
      <c r="L38" s="23"/>
      <c r="M38" s="82"/>
      <c r="N38" s="24"/>
      <c r="O38" s="125"/>
      <c r="P38" s="23"/>
      <c r="Q38" s="23"/>
      <c r="R38" s="25"/>
      <c r="S38" s="26">
        <f t="shared" si="3"/>
        <v>10.25</v>
      </c>
      <c r="T38" s="26">
        <f t="shared" si="4"/>
        <v>0</v>
      </c>
      <c r="U38" s="15">
        <f t="shared" si="0"/>
        <v>10.25</v>
      </c>
      <c r="V38" s="29">
        <v>588.27</v>
      </c>
      <c r="W38" s="27">
        <f t="shared" si="1"/>
        <v>0.98257602801434718</v>
      </c>
      <c r="X38" s="15">
        <f t="shared" si="2"/>
        <v>1.1388888888888888</v>
      </c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</row>
    <row r="39" spans="1:254" x14ac:dyDescent="0.2">
      <c r="A39" s="51">
        <v>33</v>
      </c>
      <c r="B39" s="16" t="s">
        <v>45</v>
      </c>
      <c r="C39" s="17">
        <v>1987</v>
      </c>
      <c r="D39" s="17">
        <v>2</v>
      </c>
      <c r="E39" s="56" t="s">
        <v>13</v>
      </c>
      <c r="F39" s="18">
        <v>677.7</v>
      </c>
      <c r="G39" s="59"/>
      <c r="H39" s="20">
        <v>110.3</v>
      </c>
      <c r="I39" s="21">
        <v>3.13</v>
      </c>
      <c r="J39" s="24"/>
      <c r="K39" s="23"/>
      <c r="L39" s="23"/>
      <c r="M39" s="82"/>
      <c r="N39" s="24"/>
      <c r="O39" s="125"/>
      <c r="P39" s="23"/>
      <c r="Q39" s="23"/>
      <c r="R39" s="25"/>
      <c r="S39" s="26">
        <f t="shared" si="3"/>
        <v>3.13</v>
      </c>
      <c r="T39" s="26">
        <f t="shared" si="4"/>
        <v>0</v>
      </c>
      <c r="U39" s="15">
        <f t="shared" si="0"/>
        <v>3.13</v>
      </c>
      <c r="V39" s="29">
        <v>260.24</v>
      </c>
      <c r="W39" s="27">
        <f t="shared" si="1"/>
        <v>0.98797264063940982</v>
      </c>
      <c r="X39" s="15">
        <f t="shared" si="2"/>
        <v>0.34777777777777774</v>
      </c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  <c r="IL39" s="57"/>
      <c r="IM39" s="57"/>
      <c r="IN39" s="57"/>
      <c r="IO39" s="57"/>
      <c r="IP39" s="57"/>
      <c r="IQ39" s="57"/>
      <c r="IR39" s="57"/>
      <c r="IS39" s="57"/>
      <c r="IT39" s="57"/>
    </row>
    <row r="40" spans="1:254" x14ac:dyDescent="0.2">
      <c r="A40" s="51">
        <v>34</v>
      </c>
      <c r="B40" s="16" t="s">
        <v>28</v>
      </c>
      <c r="C40" s="17">
        <v>1989</v>
      </c>
      <c r="D40" s="17">
        <v>2</v>
      </c>
      <c r="E40" s="17" t="s">
        <v>13</v>
      </c>
      <c r="F40" s="18">
        <v>687.3</v>
      </c>
      <c r="G40" s="45"/>
      <c r="H40" s="33">
        <v>123.5</v>
      </c>
      <c r="I40" s="21">
        <v>2.581</v>
      </c>
      <c r="J40" s="22"/>
      <c r="K40" s="23"/>
      <c r="L40" s="23"/>
      <c r="M40" s="82"/>
      <c r="N40" s="24"/>
      <c r="O40" s="125"/>
      <c r="P40" s="23"/>
      <c r="Q40" s="23"/>
      <c r="R40" s="25"/>
      <c r="S40" s="26">
        <f t="shared" si="3"/>
        <v>2.581</v>
      </c>
      <c r="T40" s="26">
        <f t="shared" si="4"/>
        <v>0</v>
      </c>
      <c r="U40" s="15">
        <f t="shared" si="0"/>
        <v>2.581</v>
      </c>
      <c r="V40" s="29">
        <v>263.92</v>
      </c>
      <c r="W40" s="27">
        <f t="shared" si="1"/>
        <v>0.99022052137011218</v>
      </c>
      <c r="X40" s="15">
        <f t="shared" si="2"/>
        <v>0.2867777777777778</v>
      </c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</row>
    <row r="41" spans="1:254" x14ac:dyDescent="0.2">
      <c r="A41" s="51">
        <v>35</v>
      </c>
      <c r="B41" s="109" t="s">
        <v>77</v>
      </c>
      <c r="C41" s="112">
        <v>1989</v>
      </c>
      <c r="D41" s="112">
        <v>3</v>
      </c>
      <c r="E41" s="120" t="s">
        <v>13</v>
      </c>
      <c r="F41" s="112">
        <v>1299.4000000000001</v>
      </c>
      <c r="G41" s="112"/>
      <c r="H41" s="112">
        <v>118.8</v>
      </c>
      <c r="I41" s="135">
        <v>0.47</v>
      </c>
      <c r="J41" s="106"/>
      <c r="K41" s="106"/>
      <c r="L41" s="110"/>
      <c r="M41" s="117"/>
      <c r="N41" s="117"/>
      <c r="O41" s="126"/>
      <c r="P41" s="117"/>
      <c r="Q41" s="106"/>
      <c r="R41" s="117"/>
      <c r="S41" s="26">
        <f>I41+J41+K41+L41</f>
        <v>0.47</v>
      </c>
      <c r="T41" s="26">
        <f>M41+N41+O41+P41+Q41+R41</f>
        <v>0</v>
      </c>
      <c r="U41" s="15">
        <f>S41+T41</f>
        <v>0.47</v>
      </c>
      <c r="V41" s="113">
        <v>513</v>
      </c>
      <c r="W41" s="27">
        <f>1-(U41/V41)</f>
        <v>0.99908382066276802</v>
      </c>
      <c r="X41" s="15">
        <f>(U41/9)</f>
        <v>5.2222222222222218E-2</v>
      </c>
    </row>
    <row r="42" spans="1:254" x14ac:dyDescent="0.2">
      <c r="A42" s="51">
        <v>36</v>
      </c>
      <c r="B42" s="16" t="s">
        <v>53</v>
      </c>
      <c r="C42" s="17">
        <v>2017</v>
      </c>
      <c r="D42" s="17">
        <v>5</v>
      </c>
      <c r="E42" s="17" t="s">
        <v>13</v>
      </c>
      <c r="F42" s="18">
        <v>1814.7</v>
      </c>
      <c r="G42" s="45"/>
      <c r="H42" s="33">
        <v>335.3</v>
      </c>
      <c r="I42" s="21">
        <v>5.09</v>
      </c>
      <c r="J42" s="69"/>
      <c r="K42" s="67"/>
      <c r="L42" s="67"/>
      <c r="M42" s="82"/>
      <c r="N42" s="66"/>
      <c r="O42" s="125"/>
      <c r="P42" s="23"/>
      <c r="Q42" s="23"/>
      <c r="R42" s="25"/>
      <c r="S42" s="26">
        <f t="shared" si="3"/>
        <v>5.09</v>
      </c>
      <c r="T42" s="26">
        <f t="shared" si="4"/>
        <v>0</v>
      </c>
      <c r="U42" s="15">
        <f t="shared" si="0"/>
        <v>5.09</v>
      </c>
      <c r="V42" s="29">
        <v>311.39999999999998</v>
      </c>
      <c r="W42" s="27">
        <f t="shared" si="1"/>
        <v>0.98365446371226717</v>
      </c>
      <c r="X42" s="15">
        <f t="shared" si="2"/>
        <v>0.56555555555555559</v>
      </c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5"/>
      <c r="ET42" s="65"/>
      <c r="EU42" s="65"/>
      <c r="EV42" s="65"/>
      <c r="EW42" s="65"/>
      <c r="EX42" s="65"/>
      <c r="EY42" s="65"/>
      <c r="EZ42" s="65"/>
      <c r="FA42" s="65"/>
      <c r="FB42" s="65"/>
      <c r="FC42" s="65"/>
      <c r="FD42" s="65"/>
      <c r="FE42" s="65"/>
      <c r="FF42" s="65"/>
      <c r="FG42" s="65"/>
      <c r="FH42" s="65"/>
      <c r="FI42" s="65"/>
      <c r="FJ42" s="65"/>
      <c r="FK42" s="65"/>
      <c r="FL42" s="65"/>
      <c r="FM42" s="65"/>
      <c r="FN42" s="65"/>
      <c r="FO42" s="65"/>
      <c r="FP42" s="65"/>
      <c r="FQ42" s="65"/>
      <c r="FR42" s="65"/>
      <c r="FS42" s="65"/>
      <c r="FT42" s="65"/>
      <c r="FU42" s="65"/>
      <c r="FV42" s="65"/>
      <c r="FW42" s="65"/>
      <c r="FX42" s="65"/>
      <c r="FY42" s="65"/>
      <c r="FZ42" s="65"/>
      <c r="GA42" s="65"/>
      <c r="GB42" s="65"/>
      <c r="GC42" s="65"/>
      <c r="GD42" s="65"/>
      <c r="GE42" s="65"/>
      <c r="GF42" s="65"/>
      <c r="GG42" s="65"/>
      <c r="GH42" s="65"/>
      <c r="GI42" s="65"/>
      <c r="GJ42" s="65"/>
      <c r="GK42" s="65"/>
      <c r="GL42" s="65"/>
      <c r="GM42" s="65"/>
      <c r="GN42" s="65"/>
      <c r="GO42" s="65"/>
      <c r="GP42" s="65"/>
      <c r="GQ42" s="65"/>
      <c r="GR42" s="65"/>
      <c r="GS42" s="65"/>
      <c r="GT42" s="65"/>
      <c r="GU42" s="65"/>
      <c r="GV42" s="65"/>
      <c r="GW42" s="65"/>
      <c r="GX42" s="65"/>
      <c r="GY42" s="65"/>
      <c r="GZ42" s="65"/>
      <c r="HA42" s="65"/>
      <c r="HB42" s="65"/>
      <c r="HC42" s="65"/>
      <c r="HD42" s="65"/>
      <c r="HE42" s="65"/>
      <c r="HF42" s="65"/>
      <c r="HG42" s="65"/>
      <c r="HH42" s="65"/>
      <c r="HI42" s="65"/>
      <c r="HJ42" s="65"/>
      <c r="HK42" s="65"/>
      <c r="HL42" s="65"/>
      <c r="HM42" s="65"/>
      <c r="HN42" s="65"/>
      <c r="HO42" s="65"/>
      <c r="HP42" s="65"/>
      <c r="HQ42" s="65"/>
      <c r="HR42" s="65"/>
      <c r="HS42" s="65"/>
      <c r="HT42" s="65"/>
      <c r="HU42" s="65"/>
      <c r="HV42" s="65"/>
      <c r="HW42" s="65"/>
      <c r="HX42" s="65"/>
      <c r="HY42" s="65"/>
      <c r="HZ42" s="65"/>
      <c r="IA42" s="65"/>
      <c r="IB42" s="65"/>
      <c r="IC42" s="65"/>
      <c r="ID42" s="65"/>
      <c r="IE42" s="65"/>
      <c r="IF42" s="65"/>
      <c r="IG42" s="65"/>
      <c r="IH42" s="65"/>
      <c r="II42" s="65"/>
      <c r="IJ42" s="65"/>
      <c r="IK42" s="65"/>
      <c r="IL42" s="65"/>
      <c r="IM42" s="65"/>
      <c r="IN42" s="65"/>
      <c r="IO42" s="65"/>
      <c r="IP42" s="65"/>
      <c r="IQ42" s="65"/>
      <c r="IR42" s="65"/>
      <c r="IS42" s="65"/>
      <c r="IT42" s="65"/>
    </row>
    <row r="43" spans="1:254" x14ac:dyDescent="0.2">
      <c r="A43" s="51">
        <v>37</v>
      </c>
      <c r="B43" s="81" t="s">
        <v>46</v>
      </c>
      <c r="C43" s="17">
        <v>1993</v>
      </c>
      <c r="D43" s="17">
        <v>5</v>
      </c>
      <c r="E43" s="17" t="s">
        <v>13</v>
      </c>
      <c r="F43" s="18">
        <v>4749.1000000000004</v>
      </c>
      <c r="G43" s="45"/>
      <c r="H43" s="33">
        <v>412</v>
      </c>
      <c r="I43" s="21">
        <v>6.42</v>
      </c>
      <c r="J43" s="22"/>
      <c r="K43" s="23"/>
      <c r="L43" s="23"/>
      <c r="M43" s="82"/>
      <c r="N43" s="24"/>
      <c r="O43" s="125"/>
      <c r="P43" s="23"/>
      <c r="Q43" s="23"/>
      <c r="R43" s="25"/>
      <c r="S43" s="26">
        <f t="shared" si="3"/>
        <v>6.42</v>
      </c>
      <c r="T43" s="26">
        <f t="shared" si="4"/>
        <v>0</v>
      </c>
      <c r="U43" s="15">
        <f t="shared" si="0"/>
        <v>6.42</v>
      </c>
      <c r="V43" s="29">
        <v>1213.8699999999999</v>
      </c>
      <c r="W43" s="27">
        <f t="shared" si="1"/>
        <v>0.99471113051644744</v>
      </c>
      <c r="X43" s="15">
        <f t="shared" si="2"/>
        <v>0.71333333333333337</v>
      </c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  <c r="IL43" s="57"/>
      <c r="IM43" s="57"/>
      <c r="IN43" s="57"/>
      <c r="IO43" s="57"/>
      <c r="IP43" s="57"/>
      <c r="IQ43" s="57"/>
      <c r="IR43" s="57"/>
      <c r="IS43" s="57"/>
      <c r="IT43" s="57"/>
    </row>
    <row r="44" spans="1:254" x14ac:dyDescent="0.2">
      <c r="A44" s="51">
        <v>38</v>
      </c>
      <c r="B44" s="60" t="s">
        <v>59</v>
      </c>
      <c r="C44" s="17">
        <v>2019</v>
      </c>
      <c r="D44" s="17">
        <v>3</v>
      </c>
      <c r="E44" s="17" t="s">
        <v>14</v>
      </c>
      <c r="F44" s="18">
        <v>1444.7</v>
      </c>
      <c r="G44" s="45"/>
      <c r="H44" s="33">
        <v>179.1</v>
      </c>
      <c r="I44" s="21">
        <v>5.4139999999999997</v>
      </c>
      <c r="J44" s="22"/>
      <c r="K44" s="23"/>
      <c r="L44" s="23"/>
      <c r="M44" s="82"/>
      <c r="N44" s="24"/>
      <c r="O44" s="125"/>
      <c r="P44" s="23"/>
      <c r="Q44" s="23"/>
      <c r="R44" s="25"/>
      <c r="S44" s="26">
        <f t="shared" ref="S44" si="18">I44+J44+K44+L44</f>
        <v>5.4139999999999997</v>
      </c>
      <c r="T44" s="26">
        <f t="shared" ref="T44" si="19">M44+N44+O44+P44+Q44+R44</f>
        <v>0</v>
      </c>
      <c r="U44" s="15">
        <f t="shared" si="0"/>
        <v>5.4139999999999997</v>
      </c>
      <c r="V44" s="29">
        <v>284.32</v>
      </c>
      <c r="W44" s="27">
        <f t="shared" si="1"/>
        <v>0.98095807540799096</v>
      </c>
      <c r="X44" s="15">
        <f t="shared" si="2"/>
        <v>0.60155555555555551</v>
      </c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  <c r="IL44" s="80"/>
      <c r="IM44" s="80"/>
      <c r="IN44" s="80"/>
      <c r="IO44" s="80"/>
      <c r="IP44" s="80"/>
      <c r="IQ44" s="80"/>
      <c r="IR44" s="80"/>
      <c r="IS44" s="80"/>
      <c r="IT44" s="80"/>
    </row>
    <row r="45" spans="1:254" x14ac:dyDescent="0.2">
      <c r="A45" s="51">
        <v>39</v>
      </c>
      <c r="B45" s="36" t="s">
        <v>29</v>
      </c>
      <c r="C45" s="17">
        <v>2016</v>
      </c>
      <c r="D45" s="17">
        <v>3</v>
      </c>
      <c r="E45" s="17" t="s">
        <v>14</v>
      </c>
      <c r="F45" s="18">
        <v>1370.2</v>
      </c>
      <c r="G45" s="40"/>
      <c r="H45" s="33">
        <v>180.3</v>
      </c>
      <c r="I45" s="21">
        <v>4.08</v>
      </c>
      <c r="J45" s="22"/>
      <c r="K45" s="23"/>
      <c r="L45" s="23"/>
      <c r="M45" s="82"/>
      <c r="N45" s="24"/>
      <c r="O45" s="125"/>
      <c r="P45" s="23"/>
      <c r="Q45" s="23"/>
      <c r="R45" s="25"/>
      <c r="S45" s="26">
        <f t="shared" si="3"/>
        <v>4.08</v>
      </c>
      <c r="T45" s="26">
        <f t="shared" si="4"/>
        <v>0</v>
      </c>
      <c r="U45" s="15">
        <f t="shared" si="0"/>
        <v>4.08</v>
      </c>
      <c r="V45" s="29">
        <v>269.66000000000003</v>
      </c>
      <c r="W45" s="27">
        <f t="shared" si="1"/>
        <v>0.98486983608989098</v>
      </c>
      <c r="X45" s="15">
        <f t="shared" si="2"/>
        <v>0.45333333333333337</v>
      </c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</row>
    <row r="46" spans="1:254" x14ac:dyDescent="0.2">
      <c r="A46" s="51">
        <v>40</v>
      </c>
      <c r="B46" s="16" t="s">
        <v>30</v>
      </c>
      <c r="C46" s="17">
        <v>2014</v>
      </c>
      <c r="D46" s="17">
        <v>3</v>
      </c>
      <c r="E46" s="17" t="s">
        <v>14</v>
      </c>
      <c r="F46" s="18">
        <v>1472.42</v>
      </c>
      <c r="G46" s="40"/>
      <c r="H46" s="20">
        <v>218.2</v>
      </c>
      <c r="I46" s="21">
        <v>3.67</v>
      </c>
      <c r="J46" s="22"/>
      <c r="K46" s="23"/>
      <c r="L46" s="23"/>
      <c r="M46" s="82"/>
      <c r="N46" s="24"/>
      <c r="O46" s="125"/>
      <c r="P46" s="23"/>
      <c r="Q46" s="23"/>
      <c r="R46" s="25"/>
      <c r="S46" s="26">
        <f t="shared" si="3"/>
        <v>3.67</v>
      </c>
      <c r="T46" s="26">
        <f t="shared" si="4"/>
        <v>0</v>
      </c>
      <c r="U46" s="15">
        <f t="shared" si="0"/>
        <v>3.67</v>
      </c>
      <c r="V46" s="29">
        <v>289.77</v>
      </c>
      <c r="W46" s="27">
        <f t="shared" si="1"/>
        <v>0.98733478275873965</v>
      </c>
      <c r="X46" s="15">
        <f t="shared" si="2"/>
        <v>0.40777777777777779</v>
      </c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</row>
    <row r="47" spans="1:254" x14ac:dyDescent="0.2">
      <c r="A47" s="51">
        <v>41</v>
      </c>
      <c r="B47" s="16" t="s">
        <v>54</v>
      </c>
      <c r="C47" s="17"/>
      <c r="D47" s="17">
        <v>5</v>
      </c>
      <c r="E47" s="121" t="s">
        <v>13</v>
      </c>
      <c r="F47" s="18">
        <v>3483.2</v>
      </c>
      <c r="G47" s="43"/>
      <c r="H47" s="20">
        <v>417.3</v>
      </c>
      <c r="I47" s="21">
        <v>15.72</v>
      </c>
      <c r="J47" s="69"/>
      <c r="K47" s="67"/>
      <c r="L47" s="67"/>
      <c r="M47" s="82"/>
      <c r="N47" s="66"/>
      <c r="O47" s="125"/>
      <c r="P47" s="23"/>
      <c r="Q47" s="23"/>
      <c r="R47" s="25"/>
      <c r="S47" s="26">
        <f t="shared" si="3"/>
        <v>15.72</v>
      </c>
      <c r="T47" s="26">
        <f t="shared" si="4"/>
        <v>0</v>
      </c>
      <c r="U47" s="15">
        <f t="shared" si="0"/>
        <v>15.72</v>
      </c>
      <c r="V47" s="29">
        <v>597.72</v>
      </c>
      <c r="W47" s="27">
        <f t="shared" si="1"/>
        <v>0.97370006022886968</v>
      </c>
      <c r="X47" s="15">
        <f t="shared" si="2"/>
        <v>1.7466666666666668</v>
      </c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8"/>
      <c r="EU47" s="68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8"/>
      <c r="FJ47" s="68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8"/>
      <c r="FY47" s="68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8"/>
      <c r="GN47" s="68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8"/>
      <c r="HC47" s="68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8"/>
      <c r="HR47" s="68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8"/>
      <c r="IG47" s="68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</row>
    <row r="48" spans="1:254" x14ac:dyDescent="0.2">
      <c r="A48" s="51">
        <v>42</v>
      </c>
      <c r="B48" s="109" t="s">
        <v>78</v>
      </c>
      <c r="C48" s="112">
        <v>2009</v>
      </c>
      <c r="D48" s="112">
        <v>5</v>
      </c>
      <c r="E48" s="121" t="s">
        <v>13</v>
      </c>
      <c r="F48" s="112">
        <v>2616</v>
      </c>
      <c r="G48" s="112"/>
      <c r="H48" s="112">
        <v>344.1</v>
      </c>
      <c r="I48" s="135">
        <v>9.4600000000000009</v>
      </c>
      <c r="J48" s="106"/>
      <c r="K48" s="106"/>
      <c r="L48" s="110"/>
      <c r="M48" s="117"/>
      <c r="N48" s="117"/>
      <c r="O48" s="126"/>
      <c r="P48" s="117"/>
      <c r="Q48" s="106"/>
      <c r="R48" s="117"/>
      <c r="S48" s="26">
        <f>I48+J48+K48+L48</f>
        <v>9.4600000000000009</v>
      </c>
      <c r="T48" s="26">
        <f>M48+N48+O48+P48+Q48+R48</f>
        <v>0</v>
      </c>
      <c r="U48" s="15">
        <f>S48+T48</f>
        <v>9.4600000000000009</v>
      </c>
      <c r="V48" s="113">
        <v>678.07</v>
      </c>
      <c r="W48" s="27">
        <f>1-(U48/V48)</f>
        <v>0.98604863804621945</v>
      </c>
      <c r="X48" s="15">
        <f>(U48/9)</f>
        <v>1.0511111111111111</v>
      </c>
    </row>
    <row r="49" spans="1:254" ht="15.75" customHeight="1" x14ac:dyDescent="0.2">
      <c r="A49" s="51">
        <v>43</v>
      </c>
      <c r="B49" s="35" t="s">
        <v>31</v>
      </c>
      <c r="C49" s="17">
        <v>2003.2012</v>
      </c>
      <c r="D49" s="17">
        <v>5</v>
      </c>
      <c r="E49" s="17" t="s">
        <v>14</v>
      </c>
      <c r="F49" s="28">
        <v>5149.25</v>
      </c>
      <c r="G49" s="43"/>
      <c r="H49" s="20">
        <v>561.5</v>
      </c>
      <c r="I49" s="21">
        <v>2.4510000000000001</v>
      </c>
      <c r="J49" s="22"/>
      <c r="K49" s="23"/>
      <c r="L49" s="23"/>
      <c r="M49" s="82"/>
      <c r="N49" s="24"/>
      <c r="O49" s="125"/>
      <c r="P49" s="23"/>
      <c r="Q49" s="23"/>
      <c r="R49" s="25"/>
      <c r="S49" s="26">
        <f t="shared" si="3"/>
        <v>2.4510000000000001</v>
      </c>
      <c r="T49" s="26">
        <f t="shared" si="4"/>
        <v>0</v>
      </c>
      <c r="U49" s="15">
        <f t="shared" si="0"/>
        <v>2.4510000000000001</v>
      </c>
      <c r="V49" s="29">
        <v>883.61</v>
      </c>
      <c r="W49" s="27">
        <f t="shared" si="1"/>
        <v>0.99722615180905605</v>
      </c>
      <c r="X49" s="15">
        <f t="shared" si="2"/>
        <v>0.27233333333333332</v>
      </c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</row>
    <row r="50" spans="1:254" ht="24" x14ac:dyDescent="0.2">
      <c r="A50" s="51">
        <v>44</v>
      </c>
      <c r="B50" s="35" t="s">
        <v>32</v>
      </c>
      <c r="C50" s="17">
        <v>2000</v>
      </c>
      <c r="D50" s="17">
        <v>5</v>
      </c>
      <c r="E50" s="17" t="s">
        <v>14</v>
      </c>
      <c r="F50" s="28">
        <v>5631.4</v>
      </c>
      <c r="G50" s="44">
        <v>85.8</v>
      </c>
      <c r="H50" s="20">
        <v>537.6</v>
      </c>
      <c r="I50" s="21">
        <v>17.82</v>
      </c>
      <c r="J50" s="22"/>
      <c r="K50" s="23"/>
      <c r="L50" s="23"/>
      <c r="M50" s="82"/>
      <c r="N50" s="24"/>
      <c r="O50" s="125"/>
      <c r="P50" s="23"/>
      <c r="Q50" s="23"/>
      <c r="R50" s="25"/>
      <c r="S50" s="26">
        <f t="shared" si="3"/>
        <v>17.82</v>
      </c>
      <c r="T50" s="26">
        <f t="shared" si="4"/>
        <v>0</v>
      </c>
      <c r="U50" s="15">
        <f t="shared" si="0"/>
        <v>17.82</v>
      </c>
      <c r="V50" s="29">
        <v>981.07</v>
      </c>
      <c r="W50" s="27">
        <f t="shared" si="1"/>
        <v>0.98183615848002692</v>
      </c>
      <c r="X50" s="15">
        <f t="shared" si="2"/>
        <v>1.98</v>
      </c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</row>
    <row r="51" spans="1:254" x14ac:dyDescent="0.2">
      <c r="A51" s="51">
        <v>45</v>
      </c>
      <c r="B51" s="35" t="s">
        <v>66</v>
      </c>
      <c r="C51" s="17">
        <v>1979</v>
      </c>
      <c r="D51" s="17">
        <v>2</v>
      </c>
      <c r="E51" s="17" t="s">
        <v>14</v>
      </c>
      <c r="F51" s="28">
        <v>364.2</v>
      </c>
      <c r="G51" s="59"/>
      <c r="H51" s="20">
        <v>32.200000000000003</v>
      </c>
      <c r="I51" s="21">
        <v>0.64400000000000002</v>
      </c>
      <c r="J51" s="22"/>
      <c r="K51" s="23"/>
      <c r="L51" s="23"/>
      <c r="M51" s="82"/>
      <c r="N51" s="24"/>
      <c r="O51" s="125"/>
      <c r="P51" s="23"/>
      <c r="Q51" s="23"/>
      <c r="R51" s="25"/>
      <c r="S51" s="26"/>
      <c r="T51" s="26"/>
      <c r="U51" s="15">
        <f t="shared" si="0"/>
        <v>0</v>
      </c>
      <c r="V51" s="29">
        <v>139.85</v>
      </c>
      <c r="W51" s="27">
        <f t="shared" si="1"/>
        <v>1</v>
      </c>
      <c r="X51" s="15">
        <f t="shared" si="2"/>
        <v>0</v>
      </c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  <c r="IF51" s="92"/>
      <c r="IG51" s="92"/>
      <c r="IH51" s="92"/>
      <c r="II51" s="92"/>
      <c r="IJ51" s="92"/>
      <c r="IK51" s="92"/>
      <c r="IL51" s="92"/>
      <c r="IM51" s="92"/>
      <c r="IN51" s="92"/>
      <c r="IO51" s="92"/>
      <c r="IP51" s="92"/>
      <c r="IQ51" s="92"/>
      <c r="IR51" s="92"/>
      <c r="IS51" s="92"/>
      <c r="IT51" s="92"/>
    </row>
    <row r="52" spans="1:254" ht="15" x14ac:dyDescent="0.2">
      <c r="A52" s="51">
        <v>46</v>
      </c>
      <c r="B52" s="35" t="s">
        <v>62</v>
      </c>
      <c r="C52" s="86">
        <v>2001</v>
      </c>
      <c r="D52" s="86">
        <v>5</v>
      </c>
      <c r="E52" s="86" t="s">
        <v>63</v>
      </c>
      <c r="F52" s="28">
        <v>1620.1</v>
      </c>
      <c r="G52" s="59"/>
      <c r="H52" s="20">
        <v>160.6</v>
      </c>
      <c r="I52" s="21">
        <v>5.79</v>
      </c>
      <c r="J52" s="22"/>
      <c r="K52" s="23"/>
      <c r="L52" s="23"/>
      <c r="M52" s="82"/>
      <c r="N52" s="24"/>
      <c r="O52" s="125"/>
      <c r="P52" s="23"/>
      <c r="Q52" s="23"/>
      <c r="R52" s="25"/>
      <c r="S52" s="26">
        <f t="shared" ref="S52" si="20">I52+J52+K52+L52</f>
        <v>5.79</v>
      </c>
      <c r="T52" s="26">
        <f t="shared" ref="T52" si="21">M52+N52+O52+P52+Q52+R52</f>
        <v>0</v>
      </c>
      <c r="U52" s="15">
        <f t="shared" si="0"/>
        <v>5.79</v>
      </c>
      <c r="V52" s="29">
        <v>431.59</v>
      </c>
      <c r="W52" s="27">
        <f t="shared" si="1"/>
        <v>0.98658448990940473</v>
      </c>
      <c r="X52" s="15">
        <f t="shared" si="2"/>
        <v>0.64333333333333331</v>
      </c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85"/>
      <c r="GI52" s="85"/>
      <c r="GJ52" s="85"/>
      <c r="GK52" s="85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/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/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/>
      <c r="IK52" s="85"/>
      <c r="IL52" s="85"/>
      <c r="IM52" s="85"/>
      <c r="IN52" s="85"/>
      <c r="IO52" s="85"/>
      <c r="IP52" s="85"/>
      <c r="IQ52" s="85"/>
      <c r="IR52" s="85"/>
      <c r="IS52" s="85"/>
      <c r="IT52" s="85"/>
    </row>
    <row r="53" spans="1:254" x14ac:dyDescent="0.2">
      <c r="A53" s="51">
        <v>47</v>
      </c>
      <c r="B53" s="115" t="s">
        <v>79</v>
      </c>
      <c r="C53" s="112">
        <v>2002</v>
      </c>
      <c r="D53" s="112">
        <v>5</v>
      </c>
      <c r="E53" s="112" t="s">
        <v>13</v>
      </c>
      <c r="F53" s="112">
        <v>1632.4</v>
      </c>
      <c r="G53" s="112"/>
      <c r="H53" s="112">
        <v>160.30000000000001</v>
      </c>
      <c r="I53" s="135">
        <v>5.61</v>
      </c>
      <c r="J53" s="106"/>
      <c r="K53" s="106"/>
      <c r="L53" s="110"/>
      <c r="M53" s="117"/>
      <c r="N53" s="117"/>
      <c r="O53" s="126"/>
      <c r="P53" s="117"/>
      <c r="Q53" s="106"/>
      <c r="R53" s="117"/>
      <c r="S53" s="26">
        <f t="shared" ref="S53" si="22">I53+J53+K53+L53</f>
        <v>5.61</v>
      </c>
      <c r="T53" s="26">
        <f t="shared" ref="T53" si="23">M53+N53+O53+P53+Q53+R53</f>
        <v>0</v>
      </c>
      <c r="U53" s="15">
        <f t="shared" ref="U53" si="24">S53+T53</f>
        <v>5.61</v>
      </c>
      <c r="V53" s="113">
        <v>434.87</v>
      </c>
      <c r="W53" s="27">
        <f t="shared" ref="W53" si="25">1-(U53/V53)</f>
        <v>0.9870995929818106</v>
      </c>
      <c r="X53" s="15">
        <f t="shared" ref="X53" si="26">(U53/9)</f>
        <v>0.62333333333333341</v>
      </c>
    </row>
    <row r="54" spans="1:254" x14ac:dyDescent="0.2">
      <c r="A54" s="51">
        <v>48</v>
      </c>
      <c r="B54" s="16" t="s">
        <v>33</v>
      </c>
      <c r="C54" s="17">
        <v>2003</v>
      </c>
      <c r="D54" s="38">
        <v>0.8</v>
      </c>
      <c r="E54" s="17" t="s">
        <v>14</v>
      </c>
      <c r="F54" s="28">
        <v>3060.4</v>
      </c>
      <c r="G54" s="40"/>
      <c r="H54" s="20">
        <v>306.89999999999998</v>
      </c>
      <c r="I54" s="21">
        <v>12.548999999999999</v>
      </c>
      <c r="J54" s="22"/>
      <c r="K54" s="23"/>
      <c r="L54" s="23"/>
      <c r="M54" s="82"/>
      <c r="N54" s="24"/>
      <c r="O54" s="125"/>
      <c r="P54" s="23"/>
      <c r="Q54" s="23"/>
      <c r="R54" s="23"/>
      <c r="S54" s="26">
        <f t="shared" si="3"/>
        <v>12.548999999999999</v>
      </c>
      <c r="T54" s="26">
        <f t="shared" si="4"/>
        <v>0</v>
      </c>
      <c r="U54" s="15">
        <f t="shared" si="0"/>
        <v>12.548999999999999</v>
      </c>
      <c r="V54" s="29">
        <v>525.16</v>
      </c>
      <c r="W54" s="27">
        <f t="shared" si="1"/>
        <v>0.97610442531799835</v>
      </c>
      <c r="X54" s="15">
        <f t="shared" si="2"/>
        <v>1.3943333333333332</v>
      </c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</row>
    <row r="55" spans="1:254" x14ac:dyDescent="0.2">
      <c r="A55" s="51">
        <v>49</v>
      </c>
      <c r="B55" s="16" t="s">
        <v>47</v>
      </c>
      <c r="C55" s="17">
        <v>1993</v>
      </c>
      <c r="D55" s="38">
        <v>5</v>
      </c>
      <c r="E55" s="17" t="s">
        <v>13</v>
      </c>
      <c r="F55" s="28">
        <v>1969.2</v>
      </c>
      <c r="G55" s="40"/>
      <c r="H55" s="32">
        <v>165.6</v>
      </c>
      <c r="I55" s="21">
        <v>2.98</v>
      </c>
      <c r="J55" s="22"/>
      <c r="K55" s="23"/>
      <c r="L55" s="23"/>
      <c r="M55" s="82"/>
      <c r="N55" s="24"/>
      <c r="O55" s="125"/>
      <c r="P55" s="23"/>
      <c r="Q55" s="23"/>
      <c r="R55" s="23"/>
      <c r="S55" s="26">
        <f t="shared" si="3"/>
        <v>2.98</v>
      </c>
      <c r="T55" s="26">
        <f t="shared" si="4"/>
        <v>0</v>
      </c>
      <c r="U55" s="15">
        <f t="shared" si="0"/>
        <v>2.98</v>
      </c>
      <c r="V55" s="29">
        <v>503.33</v>
      </c>
      <c r="W55" s="27">
        <f t="shared" si="1"/>
        <v>0.99407943098960916</v>
      </c>
      <c r="X55" s="15">
        <f t="shared" si="2"/>
        <v>0.33111111111111113</v>
      </c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  <c r="IT55" s="57"/>
    </row>
    <row r="56" spans="1:254" x14ac:dyDescent="0.2">
      <c r="A56" s="51">
        <v>50</v>
      </c>
      <c r="B56" s="16" t="s">
        <v>34</v>
      </c>
      <c r="C56" s="17">
        <v>1998</v>
      </c>
      <c r="D56" s="17">
        <v>5</v>
      </c>
      <c r="E56" s="17" t="s">
        <v>13</v>
      </c>
      <c r="F56" s="18">
        <v>5747.8</v>
      </c>
      <c r="G56" s="40"/>
      <c r="H56" s="32">
        <v>482</v>
      </c>
      <c r="I56" s="21">
        <v>11.69</v>
      </c>
      <c r="J56" s="22"/>
      <c r="K56" s="23"/>
      <c r="L56" s="23"/>
      <c r="M56" s="82"/>
      <c r="N56" s="24"/>
      <c r="O56" s="125"/>
      <c r="P56" s="23"/>
      <c r="Q56" s="23"/>
      <c r="R56" s="23"/>
      <c r="S56" s="26">
        <f t="shared" si="3"/>
        <v>11.69</v>
      </c>
      <c r="T56" s="26">
        <f t="shared" si="4"/>
        <v>0</v>
      </c>
      <c r="U56" s="15">
        <f t="shared" si="0"/>
        <v>11.69</v>
      </c>
      <c r="V56" s="29">
        <v>1468.04</v>
      </c>
      <c r="W56" s="27">
        <f t="shared" si="1"/>
        <v>0.9920370017165745</v>
      </c>
      <c r="X56" s="15">
        <f t="shared" si="2"/>
        <v>1.2988888888888888</v>
      </c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</row>
    <row r="57" spans="1:254" x14ac:dyDescent="0.2">
      <c r="A57" s="51">
        <v>51</v>
      </c>
      <c r="B57" s="16" t="s">
        <v>35</v>
      </c>
      <c r="C57" s="17">
        <v>1995</v>
      </c>
      <c r="D57" s="17">
        <v>4</v>
      </c>
      <c r="E57" s="17" t="s">
        <v>13</v>
      </c>
      <c r="F57" s="28">
        <v>634.20000000000005</v>
      </c>
      <c r="G57" s="45"/>
      <c r="H57" s="32">
        <v>49.5</v>
      </c>
      <c r="I57" s="21">
        <v>4.181</v>
      </c>
      <c r="J57" s="22"/>
      <c r="K57" s="23"/>
      <c r="L57" s="23"/>
      <c r="M57" s="82"/>
      <c r="N57" s="24"/>
      <c r="O57" s="125"/>
      <c r="P57" s="23"/>
      <c r="Q57" s="23"/>
      <c r="R57" s="23"/>
      <c r="S57" s="26">
        <f t="shared" si="3"/>
        <v>4.181</v>
      </c>
      <c r="T57" s="26">
        <f t="shared" si="4"/>
        <v>0</v>
      </c>
      <c r="U57" s="15">
        <f t="shared" si="0"/>
        <v>4.181</v>
      </c>
      <c r="V57" s="29">
        <v>187.98</v>
      </c>
      <c r="W57" s="27">
        <f t="shared" si="1"/>
        <v>0.97775827215661237</v>
      </c>
      <c r="X57" s="15">
        <f t="shared" si="2"/>
        <v>0.46455555555555555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</row>
    <row r="58" spans="1:254" x14ac:dyDescent="0.2">
      <c r="A58" s="51">
        <v>52</v>
      </c>
      <c r="B58" s="16" t="s">
        <v>36</v>
      </c>
      <c r="C58" s="17">
        <v>1967</v>
      </c>
      <c r="D58" s="17">
        <v>5</v>
      </c>
      <c r="E58" s="17" t="s">
        <v>14</v>
      </c>
      <c r="F58" s="28">
        <v>1581.1</v>
      </c>
      <c r="G58" s="45">
        <v>155.4</v>
      </c>
      <c r="H58" s="32">
        <v>142.30000000000001</v>
      </c>
      <c r="I58" s="21">
        <v>7.9320000000000004</v>
      </c>
      <c r="J58" s="22"/>
      <c r="K58" s="23"/>
      <c r="L58" s="23"/>
      <c r="M58" s="82"/>
      <c r="N58" s="24"/>
      <c r="O58" s="125"/>
      <c r="P58" s="23"/>
      <c r="Q58" s="23"/>
      <c r="R58" s="23"/>
      <c r="S58" s="26">
        <f t="shared" si="3"/>
        <v>7.9320000000000004</v>
      </c>
      <c r="T58" s="26">
        <f t="shared" si="4"/>
        <v>0</v>
      </c>
      <c r="U58" s="15">
        <f t="shared" si="0"/>
        <v>7.9320000000000004</v>
      </c>
      <c r="V58" s="29">
        <v>450.1</v>
      </c>
      <c r="W58" s="27">
        <f t="shared" si="1"/>
        <v>0.98237724950011107</v>
      </c>
      <c r="X58" s="15">
        <f t="shared" si="2"/>
        <v>0.88133333333333341</v>
      </c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</row>
    <row r="59" spans="1:254" x14ac:dyDescent="0.2">
      <c r="A59" s="51">
        <v>53</v>
      </c>
      <c r="B59" s="16" t="s">
        <v>37</v>
      </c>
      <c r="C59" s="17">
        <v>1967</v>
      </c>
      <c r="D59" s="17">
        <v>5</v>
      </c>
      <c r="E59" s="17" t="s">
        <v>14</v>
      </c>
      <c r="F59" s="31">
        <v>1778.4</v>
      </c>
      <c r="G59" s="46"/>
      <c r="H59" s="32">
        <v>145.65</v>
      </c>
      <c r="I59" s="21">
        <v>8.0370000000000008</v>
      </c>
      <c r="J59" s="22"/>
      <c r="K59" s="23"/>
      <c r="L59" s="23"/>
      <c r="M59" s="82"/>
      <c r="N59" s="24"/>
      <c r="O59" s="125"/>
      <c r="P59" s="23"/>
      <c r="Q59" s="23"/>
      <c r="R59" s="23"/>
      <c r="S59" s="26">
        <f t="shared" si="3"/>
        <v>8.0370000000000008</v>
      </c>
      <c r="T59" s="26">
        <f t="shared" si="4"/>
        <v>0</v>
      </c>
      <c r="U59" s="15">
        <f t="shared" si="0"/>
        <v>8.0370000000000008</v>
      </c>
      <c r="V59" s="29">
        <v>460.96</v>
      </c>
      <c r="W59" s="27">
        <f t="shared" si="1"/>
        <v>0.98256464769177365</v>
      </c>
      <c r="X59" s="15">
        <f t="shared" si="2"/>
        <v>0.89300000000000013</v>
      </c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</row>
    <row r="60" spans="1:254" x14ac:dyDescent="0.2">
      <c r="A60" s="51">
        <v>54</v>
      </c>
      <c r="B60" s="16" t="s">
        <v>48</v>
      </c>
      <c r="C60" s="17">
        <v>1967</v>
      </c>
      <c r="D60" s="17">
        <v>5</v>
      </c>
      <c r="E60" s="17" t="s">
        <v>14</v>
      </c>
      <c r="F60" s="31">
        <v>4392.8</v>
      </c>
      <c r="G60" s="46">
        <v>212.3</v>
      </c>
      <c r="H60" s="32">
        <v>419.4</v>
      </c>
      <c r="I60" s="21">
        <v>20.356999999999999</v>
      </c>
      <c r="J60" s="22"/>
      <c r="K60" s="23"/>
      <c r="L60" s="23"/>
      <c r="M60" s="82"/>
      <c r="N60" s="24"/>
      <c r="O60" s="125"/>
      <c r="P60" s="23"/>
      <c r="Q60" s="23"/>
      <c r="R60" s="23"/>
      <c r="S60" s="26">
        <f t="shared" si="3"/>
        <v>20.356999999999999</v>
      </c>
      <c r="T60" s="26">
        <f t="shared" si="4"/>
        <v>0</v>
      </c>
      <c r="U60" s="15">
        <f t="shared" si="0"/>
        <v>20.356999999999999</v>
      </c>
      <c r="V60" s="29">
        <v>1193.43</v>
      </c>
      <c r="W60" s="27">
        <f t="shared" si="1"/>
        <v>0.98294244320990753</v>
      </c>
      <c r="X60" s="15">
        <f t="shared" si="2"/>
        <v>2.2618888888888886</v>
      </c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  <c r="IS60" s="57"/>
      <c r="IT60" s="57"/>
    </row>
    <row r="61" spans="1:254" x14ac:dyDescent="0.2">
      <c r="A61" s="51">
        <v>55</v>
      </c>
      <c r="B61" s="16" t="s">
        <v>49</v>
      </c>
      <c r="C61" s="17">
        <v>1967</v>
      </c>
      <c r="D61" s="17">
        <v>5</v>
      </c>
      <c r="E61" s="17" t="s">
        <v>14</v>
      </c>
      <c r="F61" s="31">
        <v>4490.8</v>
      </c>
      <c r="G61" s="46"/>
      <c r="H61" s="32">
        <v>338.8</v>
      </c>
      <c r="I61" s="21">
        <v>22.658000000000001</v>
      </c>
      <c r="J61" s="22"/>
      <c r="K61" s="23"/>
      <c r="L61" s="23"/>
      <c r="M61" s="82"/>
      <c r="N61" s="24"/>
      <c r="O61" s="125"/>
      <c r="P61" s="23"/>
      <c r="Q61" s="23"/>
      <c r="R61" s="23"/>
      <c r="S61" s="26">
        <f t="shared" si="3"/>
        <v>22.658000000000001</v>
      </c>
      <c r="T61" s="26">
        <f t="shared" si="4"/>
        <v>0</v>
      </c>
      <c r="U61" s="15">
        <f t="shared" si="0"/>
        <v>22.658000000000001</v>
      </c>
      <c r="V61" s="29">
        <v>1164.02</v>
      </c>
      <c r="W61" s="27">
        <f t="shared" si="1"/>
        <v>0.98053469871651688</v>
      </c>
      <c r="X61" s="15">
        <f t="shared" si="2"/>
        <v>2.5175555555555555</v>
      </c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  <c r="IT61" s="57"/>
    </row>
    <row r="62" spans="1:254" x14ac:dyDescent="0.2">
      <c r="A62" s="51">
        <v>56</v>
      </c>
      <c r="B62" s="16" t="s">
        <v>50</v>
      </c>
      <c r="C62" s="17">
        <v>1967</v>
      </c>
      <c r="D62" s="17">
        <v>5</v>
      </c>
      <c r="E62" s="17" t="s">
        <v>14</v>
      </c>
      <c r="F62" s="31">
        <v>4479.3</v>
      </c>
      <c r="G62" s="46"/>
      <c r="H62" s="32">
        <v>379.7</v>
      </c>
      <c r="I62" s="21">
        <v>17.323</v>
      </c>
      <c r="J62" s="22"/>
      <c r="K62" s="23"/>
      <c r="L62" s="23"/>
      <c r="M62" s="82"/>
      <c r="N62" s="24"/>
      <c r="O62" s="125"/>
      <c r="P62" s="23"/>
      <c r="Q62" s="23"/>
      <c r="R62" s="23"/>
      <c r="S62" s="26">
        <f t="shared" si="3"/>
        <v>17.323</v>
      </c>
      <c r="T62" s="26">
        <f t="shared" si="4"/>
        <v>0</v>
      </c>
      <c r="U62" s="15">
        <f t="shared" si="0"/>
        <v>17.323</v>
      </c>
      <c r="V62" s="29">
        <v>1161.03</v>
      </c>
      <c r="W62" s="27">
        <f t="shared" si="1"/>
        <v>0.98507962757206968</v>
      </c>
      <c r="X62" s="15">
        <f t="shared" si="2"/>
        <v>1.9247777777777779</v>
      </c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7"/>
      <c r="IF62" s="57"/>
      <c r="IG62" s="57"/>
      <c r="IH62" s="57"/>
      <c r="II62" s="57"/>
      <c r="IJ62" s="57"/>
      <c r="IK62" s="57"/>
      <c r="IL62" s="57"/>
      <c r="IM62" s="57"/>
      <c r="IN62" s="57"/>
      <c r="IO62" s="57"/>
      <c r="IP62" s="57"/>
      <c r="IQ62" s="57"/>
      <c r="IR62" s="57"/>
      <c r="IS62" s="57"/>
      <c r="IT62" s="57"/>
    </row>
    <row r="63" spans="1:254" x14ac:dyDescent="0.2">
      <c r="A63" s="51">
        <v>57</v>
      </c>
      <c r="B63" s="16" t="s">
        <v>51</v>
      </c>
      <c r="C63" s="17">
        <v>1967</v>
      </c>
      <c r="D63" s="17">
        <v>5</v>
      </c>
      <c r="E63" s="17" t="s">
        <v>14</v>
      </c>
      <c r="F63" s="31">
        <v>1760.52</v>
      </c>
      <c r="G63" s="46"/>
      <c r="H63" s="32">
        <v>142.4</v>
      </c>
      <c r="I63" s="21">
        <v>8.5890000000000004</v>
      </c>
      <c r="J63" s="22"/>
      <c r="K63" s="23"/>
      <c r="L63" s="23"/>
      <c r="M63" s="82"/>
      <c r="N63" s="24"/>
      <c r="O63" s="125"/>
      <c r="P63" s="23"/>
      <c r="Q63" s="23"/>
      <c r="R63" s="23"/>
      <c r="S63" s="26">
        <f t="shared" si="3"/>
        <v>8.5890000000000004</v>
      </c>
      <c r="T63" s="26">
        <f t="shared" si="4"/>
        <v>0</v>
      </c>
      <c r="U63" s="15">
        <f t="shared" si="0"/>
        <v>8.5890000000000004</v>
      </c>
      <c r="V63" s="29">
        <v>456.33</v>
      </c>
      <c r="W63" s="27">
        <f t="shared" si="1"/>
        <v>0.98117809479981588</v>
      </c>
      <c r="X63" s="15">
        <f t="shared" si="2"/>
        <v>0.95433333333333337</v>
      </c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/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7"/>
      <c r="GK63" s="57"/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GZ63" s="57"/>
      <c r="HA63" s="57"/>
      <c r="HB63" s="57"/>
      <c r="HC63" s="57"/>
      <c r="HD63" s="57"/>
      <c r="HE63" s="57"/>
      <c r="HF63" s="57"/>
      <c r="HG63" s="57"/>
      <c r="HH63" s="57"/>
      <c r="HI63" s="57"/>
      <c r="HJ63" s="57"/>
      <c r="HK63" s="57"/>
      <c r="HL63" s="57"/>
      <c r="HM63" s="57"/>
      <c r="HN63" s="57"/>
      <c r="HO63" s="57"/>
      <c r="HP63" s="57"/>
      <c r="HQ63" s="57"/>
      <c r="HR63" s="57"/>
      <c r="HS63" s="57"/>
      <c r="HT63" s="57"/>
      <c r="HU63" s="57"/>
      <c r="HV63" s="57"/>
      <c r="HW63" s="57"/>
      <c r="HX63" s="57"/>
      <c r="HY63" s="57"/>
      <c r="HZ63" s="57"/>
      <c r="IA63" s="57"/>
      <c r="IB63" s="57"/>
      <c r="IC63" s="57"/>
      <c r="ID63" s="57"/>
      <c r="IE63" s="57"/>
      <c r="IF63" s="57"/>
      <c r="IG63" s="57"/>
      <c r="IH63" s="57"/>
      <c r="II63" s="57"/>
      <c r="IJ63" s="57"/>
      <c r="IK63" s="57"/>
      <c r="IL63" s="57"/>
      <c r="IM63" s="57"/>
      <c r="IN63" s="57"/>
      <c r="IO63" s="57"/>
      <c r="IP63" s="57"/>
      <c r="IQ63" s="57"/>
      <c r="IR63" s="57"/>
      <c r="IS63" s="57"/>
      <c r="IT63" s="57"/>
    </row>
    <row r="64" spans="1:254" x14ac:dyDescent="0.2">
      <c r="A64" s="51">
        <v>58</v>
      </c>
      <c r="B64" s="16" t="s">
        <v>38</v>
      </c>
      <c r="C64" s="17">
        <v>1963</v>
      </c>
      <c r="D64" s="17">
        <v>2</v>
      </c>
      <c r="E64" s="17" t="s">
        <v>13</v>
      </c>
      <c r="F64" s="47">
        <v>795.3</v>
      </c>
      <c r="G64" s="46"/>
      <c r="H64" s="48">
        <v>106.1</v>
      </c>
      <c r="I64" s="21">
        <v>4.6029999999999998</v>
      </c>
      <c r="J64" s="22"/>
      <c r="K64" s="23"/>
      <c r="L64" s="23"/>
      <c r="M64" s="82"/>
      <c r="N64" s="24"/>
      <c r="O64" s="125"/>
      <c r="P64" s="23"/>
      <c r="Q64" s="23"/>
      <c r="R64" s="23"/>
      <c r="S64" s="26">
        <f t="shared" si="3"/>
        <v>4.6029999999999998</v>
      </c>
      <c r="T64" s="26">
        <f t="shared" si="4"/>
        <v>0</v>
      </c>
      <c r="U64" s="15">
        <f t="shared" si="0"/>
        <v>4.6029999999999998</v>
      </c>
      <c r="V64" s="29">
        <v>305.39999999999998</v>
      </c>
      <c r="W64" s="27">
        <f t="shared" si="1"/>
        <v>0.98492796332678456</v>
      </c>
      <c r="X64" s="15">
        <f t="shared" si="2"/>
        <v>0.51144444444444437</v>
      </c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</row>
    <row r="65" spans="1:254" s="75" customFormat="1" x14ac:dyDescent="0.2">
      <c r="A65" s="51">
        <v>59</v>
      </c>
      <c r="B65" s="16" t="s">
        <v>39</v>
      </c>
      <c r="C65" s="17">
        <v>1971</v>
      </c>
      <c r="D65" s="17">
        <v>2</v>
      </c>
      <c r="E65" s="17" t="s">
        <v>14</v>
      </c>
      <c r="F65" s="70">
        <v>726.8</v>
      </c>
      <c r="G65" s="71"/>
      <c r="H65" s="72">
        <v>266.8</v>
      </c>
      <c r="I65" s="73">
        <v>3.7029999999999998</v>
      </c>
      <c r="J65" s="22"/>
      <c r="K65" s="23"/>
      <c r="L65" s="23"/>
      <c r="M65" s="82"/>
      <c r="N65" s="24"/>
      <c r="O65" s="125"/>
      <c r="P65" s="23"/>
      <c r="Q65" s="23"/>
      <c r="R65" s="23"/>
      <c r="S65" s="26">
        <f t="shared" si="3"/>
        <v>3.7029999999999998</v>
      </c>
      <c r="T65" s="26">
        <f t="shared" si="4"/>
        <v>0</v>
      </c>
      <c r="U65" s="15">
        <f t="shared" si="0"/>
        <v>3.7029999999999998</v>
      </c>
      <c r="V65" s="29">
        <v>279.08999999999997</v>
      </c>
      <c r="W65" s="27">
        <f t="shared" si="1"/>
        <v>0.98673187860546774</v>
      </c>
      <c r="X65" s="15">
        <f t="shared" si="2"/>
        <v>0.41144444444444445</v>
      </c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/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M65" s="74"/>
      <c r="GN65" s="74"/>
      <c r="GO65" s="74"/>
      <c r="GP65" s="74"/>
      <c r="GQ65" s="74"/>
      <c r="GR65" s="74"/>
      <c r="GS65" s="74"/>
      <c r="GT65" s="74"/>
      <c r="GU65" s="74"/>
      <c r="GV65" s="74"/>
      <c r="GW65" s="74"/>
      <c r="GX65" s="74"/>
      <c r="GY65" s="74"/>
      <c r="GZ65" s="74"/>
      <c r="HA65" s="74"/>
      <c r="HB65" s="74"/>
      <c r="HC65" s="74"/>
      <c r="HD65" s="74"/>
      <c r="HE65" s="74"/>
      <c r="HF65" s="74"/>
      <c r="HG65" s="74"/>
      <c r="HH65" s="74"/>
      <c r="HI65" s="74"/>
      <c r="HJ65" s="74"/>
      <c r="HK65" s="74"/>
      <c r="HL65" s="74"/>
      <c r="HM65" s="74"/>
      <c r="HN65" s="74"/>
      <c r="HO65" s="74"/>
      <c r="HP65" s="74"/>
      <c r="HQ65" s="74"/>
      <c r="HR65" s="74"/>
      <c r="HS65" s="74"/>
      <c r="HT65" s="74"/>
      <c r="HU65" s="74"/>
      <c r="HV65" s="74"/>
      <c r="HW65" s="74"/>
      <c r="HX65" s="74"/>
      <c r="HY65" s="74"/>
      <c r="HZ65" s="74"/>
      <c r="IA65" s="74"/>
      <c r="IB65" s="74"/>
      <c r="IC65" s="74"/>
      <c r="ID65" s="74"/>
      <c r="IE65" s="74"/>
      <c r="IF65" s="74"/>
      <c r="IG65" s="74"/>
      <c r="IH65" s="74"/>
      <c r="II65" s="74"/>
      <c r="IJ65" s="74"/>
      <c r="IK65" s="74"/>
      <c r="IL65" s="74"/>
      <c r="IM65" s="74"/>
      <c r="IN65" s="74"/>
      <c r="IO65" s="74"/>
      <c r="IP65" s="74"/>
      <c r="IQ65" s="74"/>
      <c r="IR65" s="74"/>
      <c r="IS65" s="74"/>
      <c r="IT65" s="74"/>
    </row>
    <row r="66" spans="1:254" x14ac:dyDescent="0.2">
      <c r="I66" s="136">
        <f>SUM(I7:I65)</f>
        <v>406.322</v>
      </c>
      <c r="M66" s="4">
        <f t="shared" ref="M66:R66" si="27">SUM(M7:M65)</f>
        <v>0</v>
      </c>
      <c r="N66" s="124">
        <f t="shared" si="27"/>
        <v>0</v>
      </c>
      <c r="O66" s="124">
        <f t="shared" si="27"/>
        <v>0</v>
      </c>
      <c r="P66" s="124">
        <f t="shared" si="27"/>
        <v>0</v>
      </c>
      <c r="Q66" s="124">
        <f t="shared" si="27"/>
        <v>0</v>
      </c>
      <c r="R66" s="124">
        <f t="shared" si="27"/>
        <v>0</v>
      </c>
    </row>
  </sheetData>
  <mergeCells count="19">
    <mergeCell ref="Z2:AB3"/>
    <mergeCell ref="I3:R3"/>
    <mergeCell ref="Y30:AA30"/>
    <mergeCell ref="S2:S4"/>
    <mergeCell ref="T2:T4"/>
    <mergeCell ref="U2:U4"/>
    <mergeCell ref="V2:V4"/>
    <mergeCell ref="W2:W4"/>
    <mergeCell ref="X2:X4"/>
    <mergeCell ref="A1:V1"/>
    <mergeCell ref="A2:A4"/>
    <mergeCell ref="B2:B4"/>
    <mergeCell ref="C2:C4"/>
    <mergeCell ref="D2:D4"/>
    <mergeCell ref="E2:E4"/>
    <mergeCell ref="F2:F4"/>
    <mergeCell ref="G2:G4"/>
    <mergeCell ref="H2:H4"/>
    <mergeCell ref="I2:R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 Гкал МКД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2024-09-30T05:41:40Z</dcterms:modified>
</cp:coreProperties>
</file>